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200" yWindow="0" windowWidth="25600" windowHeight="17360" tabRatio="500"/>
  </bookViews>
  <sheets>
    <sheet name="Sheet1" sheetId="1" r:id="rId1"/>
  </sheets>
  <definedNames>
    <definedName name="NegativeHadrons_average_pT2_1" localSheetId="0">Sheet1!$A$36:$L$61</definedName>
    <definedName name="PositiveHadrons_average_pT2" localSheetId="0">Sheet1!$A$4:$L$31</definedName>
    <definedName name="PositiveHadrons_average_pT2_1" localSheetId="0">Sheet1!$A$36:$L$62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0" i="1" l="1"/>
  <c r="S40" i="1"/>
  <c r="U40" i="1"/>
  <c r="V40" i="1"/>
  <c r="W40" i="1"/>
  <c r="X40" i="1"/>
  <c r="Y40" i="1"/>
  <c r="Z40" i="1"/>
  <c r="R41" i="1"/>
  <c r="S41" i="1"/>
  <c r="U41" i="1"/>
  <c r="V41" i="1"/>
  <c r="W41" i="1"/>
  <c r="X41" i="1"/>
  <c r="Y41" i="1"/>
  <c r="Z41" i="1"/>
  <c r="U44" i="1"/>
  <c r="AA44" i="1"/>
  <c r="V44" i="1"/>
  <c r="AB44" i="1"/>
  <c r="W44" i="1"/>
  <c r="AC44" i="1"/>
  <c r="X44" i="1"/>
  <c r="AD44" i="1"/>
  <c r="Y44" i="1"/>
  <c r="AE44" i="1"/>
  <c r="Z44" i="1"/>
  <c r="AF44" i="1"/>
  <c r="AA41" i="1"/>
  <c r="AE41" i="1"/>
  <c r="AC41" i="1"/>
  <c r="AB41" i="1"/>
  <c r="AA40" i="1"/>
  <c r="AC40" i="1"/>
  <c r="AE40" i="1"/>
  <c r="AD41" i="1"/>
  <c r="T41" i="1"/>
  <c r="AB40" i="1"/>
  <c r="AF41" i="1"/>
  <c r="AF40" i="1"/>
  <c r="T40" i="1"/>
  <c r="AD40" i="1"/>
  <c r="U6" i="1"/>
  <c r="S6" i="1"/>
  <c r="R6" i="1"/>
  <c r="V6" i="1"/>
  <c r="W6" i="1"/>
  <c r="X6" i="1"/>
  <c r="Y6" i="1"/>
  <c r="Z6" i="1"/>
  <c r="U7" i="1"/>
  <c r="S7" i="1"/>
  <c r="R7" i="1"/>
  <c r="V7" i="1"/>
  <c r="W7" i="1"/>
  <c r="X7" i="1"/>
  <c r="Y7" i="1"/>
  <c r="Z7" i="1"/>
  <c r="U10" i="1"/>
  <c r="S10" i="1"/>
  <c r="R10" i="1"/>
  <c r="V10" i="1"/>
  <c r="W10" i="1"/>
  <c r="X10" i="1"/>
  <c r="Y10" i="1"/>
  <c r="Z10" i="1"/>
  <c r="U11" i="1"/>
  <c r="S11" i="1"/>
  <c r="R11" i="1"/>
  <c r="V11" i="1"/>
  <c r="W11" i="1"/>
  <c r="X11" i="1"/>
  <c r="Y11" i="1"/>
  <c r="Z11" i="1"/>
  <c r="U14" i="1"/>
  <c r="S14" i="1"/>
  <c r="R14" i="1"/>
  <c r="V14" i="1"/>
  <c r="W14" i="1"/>
  <c r="X14" i="1"/>
  <c r="Y14" i="1"/>
  <c r="Z14" i="1"/>
  <c r="U15" i="1"/>
  <c r="S15" i="1"/>
  <c r="R15" i="1"/>
  <c r="V15" i="1"/>
  <c r="W15" i="1"/>
  <c r="X15" i="1"/>
  <c r="Y15" i="1"/>
  <c r="Z15" i="1"/>
  <c r="V49" i="1"/>
  <c r="AB49" i="1"/>
  <c r="W49" i="1"/>
  <c r="AC49" i="1"/>
  <c r="X49" i="1"/>
  <c r="Y49" i="1"/>
  <c r="AE49" i="1"/>
  <c r="Z49" i="1"/>
  <c r="AF49" i="1"/>
  <c r="U49" i="1"/>
  <c r="AA49" i="1"/>
  <c r="V48" i="1"/>
  <c r="AB48" i="1"/>
  <c r="W48" i="1"/>
  <c r="AC48" i="1"/>
  <c r="X48" i="1"/>
  <c r="AD48" i="1"/>
  <c r="Y48" i="1"/>
  <c r="AE48" i="1"/>
  <c r="Z48" i="1"/>
  <c r="AF48" i="1"/>
  <c r="U48" i="1"/>
  <c r="AA48" i="1"/>
  <c r="U45" i="1"/>
  <c r="AA45" i="1"/>
  <c r="V45" i="1"/>
  <c r="AB45" i="1"/>
  <c r="W45" i="1"/>
  <c r="AC45" i="1"/>
  <c r="X45" i="1"/>
  <c r="AD45" i="1"/>
  <c r="Y45" i="1"/>
  <c r="AE45" i="1"/>
  <c r="Z45" i="1"/>
  <c r="AF45" i="1"/>
  <c r="AD49" i="1"/>
  <c r="AE7" i="1"/>
  <c r="T7" i="1"/>
  <c r="T6" i="1"/>
  <c r="AD14" i="1"/>
  <c r="AD15" i="1"/>
  <c r="T15" i="1"/>
  <c r="T14" i="1"/>
  <c r="AF15" i="1"/>
  <c r="AB14" i="1"/>
  <c r="AF14" i="1"/>
  <c r="T11" i="1"/>
  <c r="AC11" i="1"/>
  <c r="AA11" i="1"/>
  <c r="AF10" i="1"/>
  <c r="AA15" i="1"/>
  <c r="AC7" i="1"/>
  <c r="AB7" i="1"/>
  <c r="AD6" i="1"/>
  <c r="AE11" i="1"/>
  <c r="AB11" i="1"/>
  <c r="AC6" i="1"/>
  <c r="AA6" i="1"/>
  <c r="AE6" i="1"/>
  <c r="AA10" i="1"/>
  <c r="AF6" i="1"/>
  <c r="AB6" i="1"/>
  <c r="AB15" i="1"/>
  <c r="T10" i="1"/>
  <c r="AE15" i="1"/>
  <c r="AC15" i="1"/>
  <c r="AD10" i="1"/>
  <c r="AF7" i="1"/>
  <c r="AD7" i="1"/>
  <c r="AA14" i="1"/>
  <c r="AF11" i="1"/>
  <c r="AD11" i="1"/>
  <c r="AB10" i="1"/>
  <c r="AA7" i="1"/>
  <c r="AE14" i="1"/>
  <c r="AC14" i="1"/>
  <c r="AE10" i="1"/>
  <c r="AC10" i="1"/>
</calcChain>
</file>

<file path=xl/connections.xml><?xml version="1.0" encoding="utf-8"?>
<connections xmlns="http://schemas.openxmlformats.org/spreadsheetml/2006/main">
  <connection id="1" name="NegativeHadrons_average_pT2.txt" type="6" refreshedVersion="0" background="1" saveData="1">
    <textPr fileType="mac" sourceFile="Macintosh HD:Users:tedrogers:Downloads:HadronTransverseHEP:NegativeHadrons_average_pT2.txt" delimited="0">
      <textFields count="13">
        <textField/>
        <textField position="4"/>
        <textField position="9"/>
        <textField position="21"/>
        <textField position="32"/>
        <textField position="41"/>
        <textField position="57"/>
        <textField position="73"/>
        <textField position="93"/>
        <textField position="108"/>
        <textField position="125"/>
        <textField position="141"/>
        <textField position="158"/>
      </textFields>
    </textPr>
  </connection>
  <connection id="2" name="PositiveHadrons_average_pT2.txt" type="6" refreshedVersion="0" background="1" saveData="1">
    <textPr fileType="mac" sourceFile="Macintosh HD:Users:tedrogers:Downloads:HadronTransverseHEP:PositiveHadrons_average_pT2.txt" delimited="0">
      <textFields count="13">
        <textField/>
        <textField position="4"/>
        <textField position="9"/>
        <textField position="21"/>
        <textField position="32"/>
        <textField position="41"/>
        <textField position="57"/>
        <textField position="73"/>
        <textField position="93"/>
        <textField position="108"/>
        <textField position="125"/>
        <textField position="141"/>
        <textField position="158"/>
      </textFields>
    </textPr>
  </connection>
</connections>
</file>

<file path=xl/sharedStrings.xml><?xml version="1.0" encoding="utf-8"?>
<sst xmlns="http://schemas.openxmlformats.org/spreadsheetml/2006/main" count="268" uniqueCount="206">
  <si>
    <t>bin</t>
  </si>
  <si>
    <t>0.2&lt;z&lt;0.25</t>
  </si>
  <si>
    <t>0.25&lt;z&lt;0.3</t>
  </si>
  <si>
    <t>0.3&lt;z&lt;0.35</t>
  </si>
  <si>
    <t>0.35&lt;z&lt;0.4</t>
  </si>
  <si>
    <t>0.4&lt;z&lt;0.5</t>
  </si>
  <si>
    <t>0.5&lt;z&lt;0.6</t>
  </si>
  <si>
    <t>0.6&lt;z&lt;0.7</t>
  </si>
  <si>
    <t>0.7&lt;z&lt;0.8</t>
  </si>
  <si>
    <t>----</t>
  </si>
  <si>
    <t>------------</t>
  </si>
  <si>
    <t>-----------</t>
  </si>
  <si>
    <t>---------</t>
  </si>
  <si>
    <t>----------------</t>
  </si>
  <si>
    <t>--------------------</t>
  </si>
  <si>
    <t>---------------</t>
  </si>
  <si>
    <t>-----------------</t>
  </si>
  <si>
    <t>--------------</t>
  </si>
  <si>
    <t>0.2254(13)</t>
  </si>
  <si>
    <t>0.2394(17)</t>
  </si>
  <si>
    <t>0.2607(23)</t>
  </si>
  <si>
    <t>0.2738(30)</t>
  </si>
  <si>
    <t>0.2981(31)</t>
  </si>
  <si>
    <t>0.3072(43)</t>
  </si>
  <si>
    <t>0.3299(65)</t>
  </si>
  <si>
    <t>0.2674(57)</t>
  </si>
  <si>
    <t>0.2241(10)</t>
  </si>
  <si>
    <t>0.2457(14)</t>
  </si>
  <si>
    <t>0.2614(19)</t>
  </si>
  <si>
    <t>0.2763(24)</t>
  </si>
  <si>
    <t>0.2952(24)</t>
  </si>
  <si>
    <t>0.3060(35)</t>
  </si>
  <si>
    <t>0.3009(44)</t>
  </si>
  <si>
    <t>0.2650(46)</t>
  </si>
  <si>
    <t>0.2234(13)</t>
  </si>
  <si>
    <t>0.2390(18)</t>
  </si>
  <si>
    <t>0.2631(24)</t>
  </si>
  <si>
    <t>0.2761(31)</t>
  </si>
  <si>
    <t>0.2986(32)</t>
  </si>
  <si>
    <t>0.3327(52)</t>
  </si>
  <si>
    <t>0.3348(69)</t>
  </si>
  <si>
    <t>0.2985(68)</t>
  </si>
  <si>
    <t>0.3087(29)</t>
  </si>
  <si>
    <t>0.2670(30)</t>
  </si>
  <si>
    <t>0.3419(51)</t>
  </si>
  <si>
    <t>0.2998(55)</t>
  </si>
  <si>
    <t>0.3010(25)</t>
  </si>
  <si>
    <t>0.2677(27)</t>
  </si>
  <si>
    <t>0.3410(38)</t>
  </si>
  <si>
    <t>0.3105(44)</t>
  </si>
  <si>
    <t>0.420(11 )</t>
  </si>
  <si>
    <t>0.447(17 )</t>
  </si>
  <si>
    <t>0.3094(26)</t>
  </si>
  <si>
    <t>0.2699(27)</t>
  </si>
  <si>
    <t>0.2222( 7)</t>
  </si>
  <si>
    <t>0.2439(10)</t>
  </si>
  <si>
    <t>0.2617(13)</t>
  </si>
  <si>
    <t>0.2806(17)</t>
  </si>
  <si>
    <t>0.3034(17)</t>
  </si>
  <si>
    <t>0.3347(28)</t>
  </si>
  <si>
    <t>0.3309(37)</t>
  </si>
  <si>
    <t>0.2946(39)</t>
  </si>
  <si>
    <t>0.2250(12)</t>
  </si>
  <si>
    <t>0.2425(16)</t>
  </si>
  <si>
    <t>0.2667(22)</t>
  </si>
  <si>
    <t>0.2886(30)</t>
  </si>
  <si>
    <t>0.3243(34)</t>
  </si>
  <si>
    <t>0.3642(57)</t>
  </si>
  <si>
    <t>0.3912(88)</t>
  </si>
  <si>
    <t>0.3485(95)</t>
  </si>
  <si>
    <t>0.417(14 )</t>
  </si>
  <si>
    <t>0.538(34 )</t>
  </si>
  <si>
    <t>0.2956(34)</t>
  </si>
  <si>
    <t>0.2704(37)</t>
  </si>
  <si>
    <t>0.3099(30)</t>
  </si>
  <si>
    <t>0.2758(31)</t>
  </si>
  <si>
    <t>0.3364(29)</t>
  </si>
  <si>
    <t>0.3025(31)</t>
  </si>
  <si>
    <t>0.3749(59)</t>
  </si>
  <si>
    <t>0.3395(69)</t>
  </si>
  <si>
    <t>0.4321(91)</t>
  </si>
  <si>
    <t>0.384(10 )</t>
  </si>
  <si>
    <t>0.1799(11)</t>
  </si>
  <si>
    <t>0.2063(13)</t>
  </si>
  <si>
    <t>0.2340(17)</t>
  </si>
  <si>
    <t>0.2500(19)</t>
  </si>
  <si>
    <t>0.2853(20)</t>
  </si>
  <si>
    <t>0.3197(30)</t>
  </si>
  <si>
    <t>0.3321(40)</t>
  </si>
  <si>
    <t>0.2984(42)</t>
  </si>
  <si>
    <t>0.3656(49)</t>
  </si>
  <si>
    <t>0.3609(62)</t>
  </si>
  <si>
    <t>0.4170(63)</t>
  </si>
  <si>
    <t>0.3994(76)</t>
  </si>
  <si>
    <t>0.490(14 )</t>
  </si>
  <si>
    <t>0.507(21 )</t>
  </si>
  <si>
    <t>0.3809(57)</t>
  </si>
  <si>
    <t>0.3809(74)</t>
  </si>
  <si>
    <t>0.470(10 )</t>
  </si>
  <si>
    <t>0.469(13 )</t>
  </si>
  <si>
    <t>.0213-.0216</t>
  </si>
  <si>
    <t>0.2&lt;z&lt;0.25, delt</t>
  </si>
  <si>
    <t>0.25&lt;z&lt;0.3, delt</t>
  </si>
  <si>
    <t>0.3&lt;z&lt;0.35, delt</t>
  </si>
  <si>
    <t>0.35&lt;z&lt;0.4, delt</t>
  </si>
  <si>
    <t>0.4&lt;z&lt;0.5, delt</t>
  </si>
  <si>
    <t>0.5&lt;z&lt;0.6, delt</t>
  </si>
  <si>
    <t>-------------</t>
  </si>
  <si>
    <t>0.2285(13)</t>
  </si>
  <si>
    <t>0.2472(18)</t>
  </si>
  <si>
    <t>0.2606(24)</t>
  </si>
  <si>
    <t>0.2651(29)</t>
  </si>
  <si>
    <t>0.2741(27)</t>
  </si>
  <si>
    <t>0.2699(35)</t>
  </si>
  <si>
    <t>0.2551(41)</t>
  </si>
  <si>
    <t>0.2259(42)</t>
  </si>
  <si>
    <t>0.2450(15)</t>
  </si>
  <si>
    <t>0.2607(20)</t>
  </si>
  <si>
    <t>0.2713(25)</t>
  </si>
  <si>
    <t>0.2793(23)</t>
  </si>
  <si>
    <t>0.2806(31)</t>
  </si>
  <si>
    <t>0.2697(37)</t>
  </si>
  <si>
    <t>0.2297(37)</t>
  </si>
  <si>
    <t>0.2305(14)</t>
  </si>
  <si>
    <t>0.2510(19)</t>
  </si>
  <si>
    <t>0.2690(25)</t>
  </si>
  <si>
    <t>0.2802(33)</t>
  </si>
  <si>
    <t>0.2843(30)</t>
  </si>
  <si>
    <t>0.2778(50)</t>
  </si>
  <si>
    <t>0.2562(54)</t>
  </si>
  <si>
    <t>0.2700(24)</t>
  </si>
  <si>
    <t>0.2375(26)</t>
  </si>
  <si>
    <t>0.2990(42)</t>
  </si>
  <si>
    <t>0.2722(46)</t>
  </si>
  <si>
    <t>0.2780(24)</t>
  </si>
  <si>
    <t>0.2297(23)</t>
  </si>
  <si>
    <t>0.3068(35)</t>
  </si>
  <si>
    <t>0.2657(37)</t>
  </si>
  <si>
    <t>0.3674(88)</t>
  </si>
  <si>
    <t>0.328(10 )</t>
  </si>
  <si>
    <t>0.2767(24)</t>
  </si>
  <si>
    <t>0.2316(24)</t>
  </si>
  <si>
    <t>0.2219( 8)</t>
  </si>
  <si>
    <t>0.2440(11)</t>
  </si>
  <si>
    <t>0.2646(14)</t>
  </si>
  <si>
    <t>0.2831(19)</t>
  </si>
  <si>
    <t>0.2992(19)</t>
  </si>
  <si>
    <t>0.3150(28)</t>
  </si>
  <si>
    <t>0.3068(36)</t>
  </si>
  <si>
    <t>0.2596(35)</t>
  </si>
  <si>
    <t>0.2331(13)</t>
  </si>
  <si>
    <t>0.2512(18)</t>
  </si>
  <si>
    <t>0.2742(25)</t>
  </si>
  <si>
    <t>0.2953(34)</t>
  </si>
  <si>
    <t>0.3243(37)</t>
  </si>
  <si>
    <t>0.3578(62)</t>
  </si>
  <si>
    <t>0.3587(85)</t>
  </si>
  <si>
    <t>0.3048(87)</t>
  </si>
  <si>
    <t>0.417(16 )</t>
  </si>
  <si>
    <t>0.379(18 )</t>
  </si>
  <si>
    <t>0.2457(29)</t>
  </si>
  <si>
    <t>0.2083(28)</t>
  </si>
  <si>
    <t>0.2648(27)</t>
  </si>
  <si>
    <t>0.2240(26)</t>
  </si>
  <si>
    <t>0.3015(27)</t>
  </si>
  <si>
    <t>0.2492(26)</t>
  </si>
  <si>
    <t>0.3890(87)</t>
  </si>
  <si>
    <t>0.3432(95)</t>
  </si>
  <si>
    <t>0.2882(38)</t>
  </si>
  <si>
    <t>0.2394(35)</t>
  </si>
  <si>
    <t>0.3319(51)</t>
  </si>
  <si>
    <t>0.2869(52)</t>
  </si>
  <si>
    <t>0.3909(70)</t>
  </si>
  <si>
    <t>0.3382(73)</t>
  </si>
  <si>
    <t>0.414(13 )</t>
  </si>
  <si>
    <t>0.391(17 )</t>
  </si>
  <si>
    <t>0.3598(66)</t>
  </si>
  <si>
    <t>0.3310(75)</t>
  </si>
  <si>
    <t>0.414(11 )</t>
  </si>
  <si>
    <t>0.388(13 )</t>
  </si>
  <si>
    <t>0.0213-.0216</t>
  </si>
  <si>
    <t>.0295-.0323</t>
  </si>
  <si>
    <r>
      <t>&lt;x</t>
    </r>
    <r>
      <rPr>
        <vertAlign val="subscript"/>
        <sz val="12"/>
        <color theme="1"/>
        <rFont val="Calibri"/>
        <family val="2"/>
        <scheme val="minor"/>
      </rPr>
      <t>Bj</t>
    </r>
    <r>
      <rPr>
        <sz val="12"/>
        <color theme="1"/>
        <rFont val="Calibri"/>
        <family val="2"/>
        <scheme val="minor"/>
      </rPr>
      <t>&gt;</t>
    </r>
  </si>
  <si>
    <r>
      <t>&lt;Q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&gt; (GeV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</si>
  <si>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x</t>
    </r>
    <r>
      <rPr>
        <vertAlign val="subscript"/>
        <sz val="12"/>
        <color theme="1"/>
        <rFont val="Calibri"/>
        <family val="2"/>
        <scheme val="minor"/>
      </rPr>
      <t>Bj</t>
    </r>
    <r>
      <rPr>
        <sz val="12"/>
        <color theme="1"/>
        <rFont val="Calibri"/>
        <family val="2"/>
        <scheme val="minor"/>
      </rPr>
      <t xml:space="preserve"> range</t>
    </r>
  </si>
  <si>
    <r>
      <t>Q</t>
    </r>
    <r>
      <rPr>
        <vertAlign val="subscript"/>
        <sz val="12"/>
        <color theme="1"/>
        <rFont val="Calibri"/>
        <family val="2"/>
        <scheme val="minor"/>
      </rPr>
      <t>1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(GeV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</si>
  <si>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Q</t>
    </r>
    <r>
      <rPr>
        <vertAlign val="subscript"/>
        <sz val="12"/>
        <color theme="1"/>
        <rFont val="Calibri"/>
        <family val="2"/>
        <scheme val="minor"/>
      </rPr>
      <t>2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(GeV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</si>
  <si>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Q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(GeV)</t>
    </r>
  </si>
  <si>
    <r>
      <t>Q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(GeV)</t>
    </r>
  </si>
  <si>
    <r>
      <t>Q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/Q</t>
    </r>
    <r>
      <rPr>
        <vertAlign val="subscript"/>
        <sz val="12"/>
        <color theme="1"/>
        <rFont val="Calibri"/>
        <family val="2"/>
        <scheme val="minor"/>
      </rPr>
      <t>1</t>
    </r>
  </si>
  <si>
    <r>
      <t>0.2&lt;z&lt;0.25, g</t>
    </r>
    <r>
      <rPr>
        <vertAlign val="subscript"/>
        <sz val="12"/>
        <color theme="1"/>
        <rFont val="Calibri"/>
        <family val="2"/>
        <scheme val="minor"/>
      </rPr>
      <t>2</t>
    </r>
  </si>
  <si>
    <r>
      <t>0.25&lt;z&lt;0.3, g</t>
    </r>
    <r>
      <rPr>
        <vertAlign val="subscript"/>
        <sz val="12"/>
        <color theme="1"/>
        <rFont val="Calibri"/>
        <family val="2"/>
        <scheme val="minor"/>
      </rPr>
      <t>2</t>
    </r>
  </si>
  <si>
    <r>
      <t>0.3&lt;z&lt;0.35, g</t>
    </r>
    <r>
      <rPr>
        <vertAlign val="subscript"/>
        <sz val="12"/>
        <color theme="1"/>
        <rFont val="Calibri"/>
        <family val="2"/>
        <scheme val="minor"/>
      </rPr>
      <t>2</t>
    </r>
  </si>
  <si>
    <r>
      <t>0.35&lt;z&lt;0.4, g</t>
    </r>
    <r>
      <rPr>
        <vertAlign val="subscript"/>
        <sz val="12"/>
        <color theme="0" tint="-0.499984740745262"/>
        <rFont val="Calibri"/>
        <family val="2"/>
        <scheme val="minor"/>
      </rPr>
      <t>2</t>
    </r>
  </si>
  <si>
    <r>
      <t>0.4&lt;z&lt;0.5, g</t>
    </r>
    <r>
      <rPr>
        <vertAlign val="subscript"/>
        <sz val="12"/>
        <color theme="0" tint="-0.499984740745262"/>
        <rFont val="Calibri"/>
        <family val="2"/>
        <scheme val="minor"/>
      </rPr>
      <t>2</t>
    </r>
  </si>
  <si>
    <r>
      <t>0.5&lt;z&lt;0.6, g</t>
    </r>
    <r>
      <rPr>
        <vertAlign val="subscript"/>
        <sz val="12"/>
        <color theme="0" tint="-0.499984740745262"/>
        <rFont val="Calibri"/>
        <family val="2"/>
        <scheme val="minor"/>
      </rPr>
      <t>2</t>
    </r>
  </si>
  <si>
    <t>Positively Charged Hadrons</t>
  </si>
  <si>
    <t>Negatively Charged Hadrons</t>
  </si>
  <si>
    <r>
      <t>x</t>
    </r>
    <r>
      <rPr>
        <b/>
        <vertAlign val="subscript"/>
        <sz val="12"/>
        <color theme="1"/>
        <rFont val="Calibri"/>
        <family val="2"/>
        <scheme val="minor"/>
      </rPr>
      <t>Bj</t>
    </r>
    <r>
      <rPr>
        <b/>
        <sz val="12"/>
        <color theme="1"/>
        <rFont val="Calibri"/>
        <family val="2"/>
        <scheme val="minor"/>
      </rPr>
      <t xml:space="preserve"> ~ 0.02:</t>
    </r>
  </si>
  <si>
    <r>
      <t>Calc. g</t>
    </r>
    <r>
      <rPr>
        <b/>
        <vertAlign val="subscript"/>
        <sz val="12"/>
        <rFont val="Calibri"/>
        <family val="2"/>
        <scheme val="minor"/>
      </rPr>
      <t xml:space="preserve">2 </t>
    </r>
    <r>
      <rPr>
        <b/>
        <sz val="12"/>
        <rFont val="Calibri"/>
        <family val="2"/>
        <scheme val="minor"/>
      </rPr>
      <t>min:</t>
    </r>
  </si>
  <si>
    <r>
      <t>Calc. g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max:</t>
    </r>
  </si>
  <si>
    <r>
      <t>x</t>
    </r>
    <r>
      <rPr>
        <b/>
        <vertAlign val="subscript"/>
        <sz val="12"/>
        <color theme="1"/>
        <rFont val="Calibri"/>
        <family val="2"/>
        <scheme val="minor"/>
      </rPr>
      <t>Bj</t>
    </r>
    <r>
      <rPr>
        <b/>
        <sz val="12"/>
        <color theme="1"/>
        <rFont val="Calibri"/>
        <family val="2"/>
        <scheme val="minor"/>
      </rPr>
      <t xml:space="preserve"> ~ 0.03:</t>
    </r>
  </si>
  <si>
    <r>
      <t>&lt;p</t>
    </r>
    <r>
      <rPr>
        <b/>
        <vertAlign val="subscript"/>
        <sz val="12"/>
        <color theme="1"/>
        <rFont val="Calibri"/>
        <family val="2"/>
        <scheme val="minor"/>
      </rPr>
      <t>T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&gt; (GeV/c)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for different z bins</t>
    </r>
  </si>
  <si>
    <r>
      <t>Calc. average values of g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for two x</t>
    </r>
    <r>
      <rPr>
        <b/>
        <vertAlign val="subscript"/>
        <sz val="14"/>
        <color theme="1"/>
        <rFont val="Calibri"/>
        <family val="2"/>
        <scheme val="minor"/>
      </rPr>
      <t>Bj</t>
    </r>
    <r>
      <rPr>
        <b/>
        <sz val="14"/>
        <color theme="1"/>
        <rFont val="Calibri"/>
        <family val="2"/>
        <scheme val="minor"/>
      </rPr>
      <t xml:space="preserve"> ranges, positive hadrons:</t>
    </r>
  </si>
  <si>
    <r>
      <t>Calc. average values of g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for two x</t>
    </r>
    <r>
      <rPr>
        <b/>
        <vertAlign val="subscript"/>
        <sz val="14"/>
        <color theme="1"/>
        <rFont val="Calibri"/>
        <family val="2"/>
        <scheme val="minor"/>
      </rPr>
      <t>Bj</t>
    </r>
    <r>
      <rPr>
        <b/>
        <sz val="14"/>
        <color theme="1"/>
        <rFont val="Calibri"/>
        <family val="2"/>
        <scheme val="minor"/>
      </rPr>
      <t xml:space="preserve"> ranges, negative hadrons:</t>
    </r>
  </si>
  <si>
    <r>
      <t>Charged hadron &lt;p</t>
    </r>
    <r>
      <rPr>
        <b/>
        <vertAlign val="subscript"/>
        <sz val="16"/>
        <color theme="1"/>
        <rFont val="Calibri"/>
        <family val="2"/>
        <scheme val="minor"/>
      </rPr>
      <t>T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&gt; data from semi-inclusive DIS, COMPASS Experiment, EPJ C73, 2531 (2013). </t>
    </r>
    <r>
      <rPr>
        <b/>
        <sz val="16"/>
        <color rgb="FFFF0000"/>
        <rFont val="Calibri"/>
        <scheme val="minor"/>
      </rPr>
      <t>(Note: g_2 corresponds to C_evol in arXiv:1401.2654)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</si>
</sst>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rgb="FFFF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4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1" applyNumberFormat="0" applyAlignment="0" applyProtection="0"/>
  </cellStyleXfs>
  <cellXfs count="20">
    <xf numFmtId="0" fontId="0" fillId="0" borderId="0" xfId="0"/>
    <xf numFmtId="0" fontId="5" fillId="0" borderId="0" xfId="0" applyFont="1"/>
    <xf numFmtId="0" fontId="0" fillId="0" borderId="0" xfId="0" quotePrefix="1"/>
    <xf numFmtId="0" fontId="4" fillId="5" borderId="0" xfId="64" applyFill="1"/>
    <xf numFmtId="0" fontId="0" fillId="5" borderId="0" xfId="0" applyFill="1"/>
    <xf numFmtId="164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164" fontId="3" fillId="2" borderId="0" xfId="47" applyNumberFormat="1"/>
    <xf numFmtId="0" fontId="7" fillId="0" borderId="0" xfId="0" applyFont="1"/>
    <xf numFmtId="0" fontId="7" fillId="0" borderId="0" xfId="0" quotePrefix="1" applyFont="1"/>
    <xf numFmtId="164" fontId="7" fillId="2" borderId="0" xfId="47" applyNumberFormat="1" applyFont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6" fillId="0" borderId="0" xfId="141" applyFill="1" applyBorder="1"/>
    <xf numFmtId="0" fontId="0" fillId="0" borderId="0" xfId="0" applyFill="1"/>
  </cellXfs>
  <cellStyles count="142">
    <cellStyle name="Bad" xfId="64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Good" xfId="47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Input" xfId="141" builtinId="20"/>
    <cellStyle name="Normal" xfId="0" builtinId="0"/>
  </cellStyles>
  <dxfs count="0"/>
  <tableStyles count="0" defaultTableStyle="TableStyleMedium9" defaultPivotStyle="PivotStyleMedium4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ositiveHadrons_average_pT2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egativeHadrons_average_pT2_1" connectionId="1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sitiveHadrons_average_pT2_1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Relationship Id="rId3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zoomScale="80" zoomScaleNormal="80" zoomScalePageLayoutView="80" workbookViewId="0">
      <selection activeCell="O9" sqref="O9"/>
    </sheetView>
  </sheetViews>
  <sheetFormatPr baseColWidth="10" defaultColWidth="11" defaultRowHeight="15" x14ac:dyDescent="0"/>
  <cols>
    <col min="1" max="1" width="4.6640625" customWidth="1"/>
    <col min="2" max="2" width="9.33203125" customWidth="1"/>
    <col min="3" max="3" width="13.1640625" customWidth="1"/>
    <col min="4" max="4" width="8.33203125" customWidth="1"/>
    <col min="5" max="5" width="11.1640625" customWidth="1"/>
    <col min="6" max="7" width="11" customWidth="1"/>
    <col min="8" max="8" width="10.33203125" customWidth="1"/>
    <col min="9" max="9" width="9.6640625" customWidth="1"/>
    <col min="10" max="13" width="10" customWidth="1"/>
    <col min="14" max="14" width="11.5" customWidth="1"/>
    <col min="15" max="15" width="13.6640625" customWidth="1"/>
    <col min="16" max="16" width="12.6640625" customWidth="1"/>
    <col min="17" max="17" width="12.83203125" customWidth="1"/>
    <col min="18" max="18" width="8.6640625" customWidth="1"/>
    <col min="19" max="19" width="9.1640625" customWidth="1"/>
    <col min="20" max="20" width="7.33203125" customWidth="1"/>
    <col min="21" max="21" width="15.83203125" customWidth="1"/>
    <col min="22" max="22" width="14.6640625" customWidth="1"/>
    <col min="23" max="23" width="14.83203125" customWidth="1"/>
    <col min="24" max="24" width="15.5" customWidth="1"/>
    <col min="25" max="25" width="13.6640625" customWidth="1"/>
    <col min="26" max="26" width="13.1640625" customWidth="1"/>
    <col min="27" max="27" width="13.5" customWidth="1"/>
    <col min="28" max="28" width="13.6640625" customWidth="1"/>
    <col min="29" max="29" width="14" customWidth="1"/>
    <col min="30" max="30" width="13.83203125" customWidth="1"/>
    <col min="31" max="31" width="13.1640625" customWidth="1"/>
    <col min="32" max="32" width="12.6640625" customWidth="1"/>
    <col min="33" max="33" width="9.6640625" customWidth="1"/>
    <col min="34" max="34" width="18.33203125" customWidth="1"/>
    <col min="35" max="35" width="19.33203125" customWidth="1"/>
    <col min="36" max="36" width="19.5" customWidth="1"/>
  </cols>
  <sheetData>
    <row r="1" spans="1:33" ht="24">
      <c r="A1" s="16" t="s">
        <v>205</v>
      </c>
    </row>
    <row r="2" spans="1:33" ht="21">
      <c r="A2" s="16"/>
    </row>
    <row r="3" spans="1:33" ht="21">
      <c r="A3" s="16"/>
    </row>
    <row r="4" spans="1:33" ht="20.25">
      <c r="A4" s="18"/>
      <c r="B4" s="19"/>
      <c r="C4" s="19"/>
      <c r="F4" s="3" t="s">
        <v>196</v>
      </c>
      <c r="G4" s="4"/>
      <c r="H4" s="4"/>
      <c r="N4" s="15" t="s">
        <v>203</v>
      </c>
    </row>
    <row r="5" spans="1:33" ht="19.5">
      <c r="E5" s="14" t="s">
        <v>202</v>
      </c>
      <c r="O5" t="s">
        <v>184</v>
      </c>
      <c r="P5" t="s">
        <v>185</v>
      </c>
      <c r="Q5" t="s">
        <v>186</v>
      </c>
      <c r="R5" t="s">
        <v>187</v>
      </c>
      <c r="S5" t="s">
        <v>188</v>
      </c>
      <c r="T5" t="s">
        <v>189</v>
      </c>
      <c r="U5" t="s">
        <v>101</v>
      </c>
      <c r="V5" t="s">
        <v>102</v>
      </c>
      <c r="W5" t="s">
        <v>103</v>
      </c>
      <c r="X5" s="9" t="s">
        <v>104</v>
      </c>
      <c r="Y5" s="9" t="s">
        <v>105</v>
      </c>
      <c r="Z5" s="9" t="s">
        <v>106</v>
      </c>
      <c r="AA5" t="s">
        <v>190</v>
      </c>
      <c r="AB5" t="s">
        <v>191</v>
      </c>
      <c r="AC5" t="s">
        <v>192</v>
      </c>
      <c r="AD5" s="9" t="s">
        <v>193</v>
      </c>
      <c r="AE5" s="9" t="s">
        <v>194</v>
      </c>
      <c r="AF5" s="9" t="s">
        <v>195</v>
      </c>
    </row>
    <row r="6" spans="1:33" ht="19.5">
      <c r="A6" t="s">
        <v>0</v>
      </c>
      <c r="B6" t="s">
        <v>182</v>
      </c>
      <c r="C6" t="s">
        <v>183</v>
      </c>
      <c r="E6" t="s">
        <v>1</v>
      </c>
      <c r="F6" t="s">
        <v>2</v>
      </c>
      <c r="G6" t="s">
        <v>3</v>
      </c>
      <c r="H6" s="9" t="s">
        <v>4</v>
      </c>
      <c r="I6" s="9" t="s">
        <v>5</v>
      </c>
      <c r="J6" s="9" t="s">
        <v>6</v>
      </c>
      <c r="K6" s="9" t="s">
        <v>7</v>
      </c>
      <c r="L6" s="9" t="s">
        <v>8</v>
      </c>
      <c r="M6" s="9"/>
      <c r="O6" t="s">
        <v>100</v>
      </c>
      <c r="P6">
        <v>1.23</v>
      </c>
      <c r="Q6">
        <v>4.07</v>
      </c>
      <c r="R6" s="6">
        <f t="shared" ref="R6:R7" si="0">SQRT(P6)</f>
        <v>1.1090536506409416</v>
      </c>
      <c r="S6" s="6">
        <f t="shared" ref="S6:S7" si="1">SQRT(Q6)</f>
        <v>2.0174241001832014</v>
      </c>
      <c r="T6" s="6">
        <f>S6/R6</f>
        <v>1.8190500513814607</v>
      </c>
      <c r="U6">
        <f t="shared" ref="U6:Z6" si="2">E19-E16</f>
        <v>1.6699999999999993E-2</v>
      </c>
      <c r="V6">
        <f t="shared" si="2"/>
        <v>1.2200000000000016E-2</v>
      </c>
      <c r="W6">
        <f t="shared" si="2"/>
        <v>1.9799999999999984E-2</v>
      </c>
      <c r="X6" s="9">
        <f t="shared" si="2"/>
        <v>2.6899999999999979E-2</v>
      </c>
      <c r="Y6" s="9">
        <f t="shared" si="2"/>
        <v>5.6199999999999972E-2</v>
      </c>
      <c r="Z6" s="9">
        <f t="shared" si="2"/>
        <v>0.11230000000000001</v>
      </c>
      <c r="AA6" s="8">
        <f>U6/(4*LN(S6/R6))</f>
        <v>6.977936508106946E-3</v>
      </c>
      <c r="AB6" s="8">
        <f t="shared" ref="AB6" si="3">V6/(4*LN(S6/R6))</f>
        <v>5.0976542155032872E-3</v>
      </c>
      <c r="AC6" s="8">
        <f t="shared" ref="AC6" si="4">W6/(4*LN(S6/R6))</f>
        <v>8.2732420874561362E-3</v>
      </c>
      <c r="AD6" s="11">
        <f t="shared" ref="AD6" si="5">X6/(4*LN(S6/R6))</f>
        <v>1.1239909704675257E-2</v>
      </c>
      <c r="AE6" s="11">
        <f t="shared" ref="AE6" si="6">Y6/(4*LN(S6/R6))</f>
        <v>2.3482636632072475E-2</v>
      </c>
      <c r="AF6" s="11">
        <f t="shared" ref="AF6" si="7">Z6/(4*LN(S6/R6))</f>
        <v>4.6923489213198236E-2</v>
      </c>
      <c r="AG6" s="5"/>
    </row>
    <row r="7" spans="1:33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13</v>
      </c>
      <c r="G7" s="2" t="s">
        <v>13</v>
      </c>
      <c r="H7" s="9" t="s">
        <v>15</v>
      </c>
      <c r="I7" s="10" t="s">
        <v>17</v>
      </c>
      <c r="J7" s="10" t="s">
        <v>17</v>
      </c>
      <c r="K7" s="10" t="s">
        <v>15</v>
      </c>
      <c r="L7" s="9" t="s">
        <v>17</v>
      </c>
      <c r="M7" s="9"/>
      <c r="O7" t="s">
        <v>181</v>
      </c>
      <c r="P7">
        <v>1.1000000000000001</v>
      </c>
      <c r="Q7">
        <v>4.47</v>
      </c>
      <c r="R7" s="6">
        <f t="shared" si="0"/>
        <v>1.0488088481701516</v>
      </c>
      <c r="S7" s="6">
        <f t="shared" si="1"/>
        <v>2.1142374511865976</v>
      </c>
      <c r="T7" s="6">
        <f t="shared" ref="T7" si="8">S7/R7</f>
        <v>2.0158463144883747</v>
      </c>
      <c r="U7">
        <f>E24-E20</f>
        <v>4.9100000000000005E-2</v>
      </c>
      <c r="V7">
        <f>F24-F20</f>
        <v>4.7299999999999981E-2</v>
      </c>
      <c r="W7">
        <f>G24-G20</f>
        <v>4.6200000000000019E-2</v>
      </c>
      <c r="X7" s="9">
        <f>H24-H20</f>
        <v>4.6700000000000019E-2</v>
      </c>
      <c r="Y7" s="9">
        <f>I24-I20</f>
        <v>5.5900000000000005E-2</v>
      </c>
      <c r="Z7" s="9">
        <f>J15-J14</f>
        <v>4.9100000000000033E-2</v>
      </c>
      <c r="AA7" s="8">
        <f t="shared" ref="AA7" si="9">U7/(4*LN(S7/R7))</f>
        <v>1.75097219936446E-2</v>
      </c>
      <c r="AB7" s="8">
        <f t="shared" ref="AB7" si="10">V7/(4*LN(S7/R7))</f>
        <v>1.6867817725038477E-2</v>
      </c>
      <c r="AC7" s="8">
        <f t="shared" ref="AC7" si="11">W7/(4*LN(S7/R7))</f>
        <v>1.6475542894223642E-2</v>
      </c>
      <c r="AD7" s="11">
        <f t="shared" ref="AD7" si="12">X7/(4*LN(S7/R7))</f>
        <v>1.6653849635503117E-2</v>
      </c>
      <c r="AE7" s="11">
        <f t="shared" ref="AE7" si="13">Y7/(4*LN(S7/R7))</f>
        <v>1.9934693675045481E-2</v>
      </c>
      <c r="AF7" s="11">
        <f t="shared" ref="AF7" si="14">Z7/(4*LN(S7/R7))</f>
        <v>1.750972199364461E-2</v>
      </c>
    </row>
    <row r="8" spans="1:33">
      <c r="A8" s="9">
        <v>1</v>
      </c>
      <c r="B8" s="9">
        <v>5.1999999999999998E-3</v>
      </c>
      <c r="C8" s="9">
        <v>1.1100000000000001</v>
      </c>
      <c r="D8" s="9"/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/>
      <c r="X8" s="9"/>
      <c r="Y8" s="9"/>
      <c r="Z8" s="9"/>
      <c r="AA8" s="5"/>
      <c r="AB8" s="5"/>
      <c r="AC8" s="5"/>
      <c r="AD8" s="12"/>
      <c r="AE8" s="12"/>
      <c r="AF8" s="12"/>
    </row>
    <row r="9" spans="1:33" ht="18.75">
      <c r="A9" s="9">
        <v>2</v>
      </c>
      <c r="B9" s="9">
        <v>7.0000000000000001E-3</v>
      </c>
      <c r="C9" s="9">
        <v>1.1399999999999999</v>
      </c>
      <c r="D9" s="9"/>
      <c r="E9" s="9" t="s">
        <v>26</v>
      </c>
      <c r="F9" s="9" t="s">
        <v>27</v>
      </c>
      <c r="G9" s="9" t="s">
        <v>28</v>
      </c>
      <c r="H9" s="9" t="s">
        <v>29</v>
      </c>
      <c r="I9" s="9" t="s">
        <v>30</v>
      </c>
      <c r="J9" s="9" t="s">
        <v>31</v>
      </c>
      <c r="K9" s="9" t="s">
        <v>32</v>
      </c>
      <c r="L9" s="9" t="s">
        <v>33</v>
      </c>
      <c r="M9" s="9"/>
      <c r="N9" s="14" t="s">
        <v>198</v>
      </c>
      <c r="O9" s="13"/>
      <c r="X9" s="9"/>
      <c r="Y9" s="9"/>
      <c r="Z9" s="9"/>
      <c r="AA9" s="5"/>
      <c r="AB9" s="5"/>
      <c r="AC9" s="5"/>
      <c r="AD9" s="12"/>
      <c r="AE9" s="12"/>
      <c r="AF9" s="12"/>
    </row>
    <row r="10" spans="1:33" ht="18.75">
      <c r="A10" s="9">
        <v>3</v>
      </c>
      <c r="B10" s="9">
        <v>7.0000000000000001E-3</v>
      </c>
      <c r="C10" s="9">
        <v>1.48</v>
      </c>
      <c r="D10" s="9"/>
      <c r="E10" s="9" t="s">
        <v>34</v>
      </c>
      <c r="F10" s="9" t="s">
        <v>35</v>
      </c>
      <c r="G10" s="9" t="s">
        <v>36</v>
      </c>
      <c r="H10" s="9" t="s">
        <v>37</v>
      </c>
      <c r="I10" s="9" t="s">
        <v>38</v>
      </c>
      <c r="J10" s="9" t="s">
        <v>39</v>
      </c>
      <c r="K10" s="9" t="s">
        <v>40</v>
      </c>
      <c r="L10" s="9" t="s">
        <v>41</v>
      </c>
      <c r="M10" s="9"/>
      <c r="N10" s="17" t="s">
        <v>199</v>
      </c>
      <c r="O10" t="s">
        <v>180</v>
      </c>
      <c r="P10">
        <v>1</v>
      </c>
      <c r="Q10">
        <v>5</v>
      </c>
      <c r="R10">
        <f t="shared" ref="R10" si="15">SQRT(P10)</f>
        <v>1</v>
      </c>
      <c r="S10" s="6">
        <f t="shared" ref="S10" si="16">SQRT(Q10)</f>
        <v>2.2360679774997898</v>
      </c>
      <c r="T10" s="6">
        <f>S10/R10</f>
        <v>2.2360679774997898</v>
      </c>
      <c r="U10">
        <f t="shared" ref="U10:Z10" si="17">E19-E16</f>
        <v>1.6699999999999993E-2</v>
      </c>
      <c r="V10">
        <f t="shared" si="17"/>
        <v>1.2200000000000016E-2</v>
      </c>
      <c r="W10">
        <f t="shared" si="17"/>
        <v>1.9799999999999984E-2</v>
      </c>
      <c r="X10" s="9">
        <f t="shared" si="17"/>
        <v>2.6899999999999979E-2</v>
      </c>
      <c r="Y10" s="9">
        <f t="shared" si="17"/>
        <v>5.6199999999999972E-2</v>
      </c>
      <c r="Z10" s="9">
        <f t="shared" si="17"/>
        <v>0.11230000000000001</v>
      </c>
      <c r="AA10" s="8">
        <f>U10/(4*LN(S10/R10))</f>
        <v>5.1881467035727559E-3</v>
      </c>
      <c r="AB10" s="8">
        <f t="shared" ref="AB10" si="18">V10/(4*LN(S10/R10))</f>
        <v>3.7901431008136367E-3</v>
      </c>
      <c r="AC10" s="8">
        <f t="shared" ref="AC10" si="19">W10/(4*LN(S10/R10))</f>
        <v>6.1512158521401517E-3</v>
      </c>
      <c r="AD10" s="11">
        <f t="shared" ref="AD10" si="20">X10/(4*LN(S10/R10))</f>
        <v>8.3569548698267711E-3</v>
      </c>
      <c r="AE10" s="11">
        <f t="shared" ref="AE10" si="21">Y10/(4*LN(S10/R10))</f>
        <v>1.7459511661125082E-2</v>
      </c>
      <c r="AF10" s="11">
        <f t="shared" ref="AF10" si="22">Z10/(4*LN(S10/R10))</f>
        <v>3.4887956575522204E-2</v>
      </c>
    </row>
    <row r="11" spans="1:33" ht="18.75">
      <c r="A11" s="9">
        <v>4</v>
      </c>
      <c r="B11" s="9">
        <v>9.9000000000000008E-3</v>
      </c>
      <c r="C11" s="9">
        <v>1.22</v>
      </c>
      <c r="D11" s="9"/>
      <c r="E11" s="9">
        <v>0.22389999999999999</v>
      </c>
      <c r="F11" s="9">
        <v>0.2424</v>
      </c>
      <c r="G11" s="9">
        <v>0.25919999999999999</v>
      </c>
      <c r="H11" s="9">
        <v>0.27379999999999999</v>
      </c>
      <c r="I11" s="9">
        <v>0.29149999999999998</v>
      </c>
      <c r="J11" s="9">
        <v>0.30059999999999998</v>
      </c>
      <c r="K11" s="9" t="s">
        <v>42</v>
      </c>
      <c r="L11" s="9" t="s">
        <v>43</v>
      </c>
      <c r="M11" s="9"/>
      <c r="N11" s="14" t="s">
        <v>200</v>
      </c>
      <c r="O11" t="s">
        <v>180</v>
      </c>
      <c r="P11">
        <v>1.5</v>
      </c>
      <c r="Q11">
        <v>3.5</v>
      </c>
      <c r="R11" s="6">
        <f>SQRT(P11)</f>
        <v>1.2247448713915889</v>
      </c>
      <c r="S11" s="6">
        <f>SQRT(Q11)</f>
        <v>1.8708286933869707</v>
      </c>
      <c r="T11" s="6">
        <f>S11/R11</f>
        <v>1.5275252316519468</v>
      </c>
      <c r="U11">
        <f t="shared" ref="U11:Z11" si="23">E19-E16</f>
        <v>1.6699999999999993E-2</v>
      </c>
      <c r="V11">
        <f t="shared" si="23"/>
        <v>1.2200000000000016E-2</v>
      </c>
      <c r="W11">
        <f t="shared" si="23"/>
        <v>1.9799999999999984E-2</v>
      </c>
      <c r="X11" s="9">
        <f t="shared" si="23"/>
        <v>2.6899999999999979E-2</v>
      </c>
      <c r="Y11" s="9">
        <f t="shared" si="23"/>
        <v>5.6199999999999972E-2</v>
      </c>
      <c r="Z11" s="9">
        <f t="shared" si="23"/>
        <v>0.11230000000000001</v>
      </c>
      <c r="AA11" s="8">
        <f>U11/(4*LN(S11/R11))</f>
        <v>9.8548578845509636E-3</v>
      </c>
      <c r="AB11" s="8">
        <f>V11/(4*LN(S11/R11))</f>
        <v>7.199357256977363E-3</v>
      </c>
      <c r="AC11" s="8">
        <f>W11/(4*LN(S11/R11))</f>
        <v>1.1684202761323892E-2</v>
      </c>
      <c r="AD11" s="11">
        <f>X11/(4*LN(S11/R11))</f>
        <v>1.5873992640384482E-2</v>
      </c>
      <c r="AE11" s="11">
        <f>Y11/(4*LN(S11/R11))</f>
        <v>3.3164252282141565E-2</v>
      </c>
      <c r="AF11" s="11">
        <f>Z11/(4*LN(S11/R11))</f>
        <v>6.6269493439225974E-2</v>
      </c>
    </row>
    <row r="12" spans="1:33">
      <c r="A12" s="9">
        <v>5</v>
      </c>
      <c r="B12" s="9">
        <v>9.9000000000000008E-3</v>
      </c>
      <c r="C12" s="9">
        <v>1.76</v>
      </c>
      <c r="D12" s="9"/>
      <c r="E12" s="9">
        <v>0.22700000000000001</v>
      </c>
      <c r="F12" s="9">
        <v>0.24379999999999999</v>
      </c>
      <c r="G12" s="9">
        <v>0.26340000000000002</v>
      </c>
      <c r="H12" s="9">
        <v>0.2777</v>
      </c>
      <c r="I12" s="9">
        <v>0.30730000000000002</v>
      </c>
      <c r="J12" s="9">
        <v>0.3387</v>
      </c>
      <c r="K12" s="9" t="s">
        <v>44</v>
      </c>
      <c r="L12" s="9" t="s">
        <v>45</v>
      </c>
      <c r="M12" s="9"/>
      <c r="R12" s="6"/>
      <c r="S12" s="6"/>
      <c r="T12" s="6"/>
      <c r="X12" s="9"/>
      <c r="Y12" s="9"/>
      <c r="Z12" s="9"/>
      <c r="AA12" s="8"/>
      <c r="AB12" s="8"/>
      <c r="AC12" s="8"/>
      <c r="AD12" s="11"/>
      <c r="AE12" s="11"/>
      <c r="AF12" s="11"/>
    </row>
    <row r="13" spans="1:33" ht="18.75">
      <c r="A13" s="9">
        <v>6</v>
      </c>
      <c r="B13" s="9">
        <v>1.4800000000000001E-2</v>
      </c>
      <c r="C13" s="9">
        <v>1.22</v>
      </c>
      <c r="D13" s="9"/>
      <c r="E13" s="9">
        <v>0.22309999999999999</v>
      </c>
      <c r="F13" s="9">
        <v>0.2442</v>
      </c>
      <c r="G13" s="9">
        <v>0.26100000000000001</v>
      </c>
      <c r="H13" s="9">
        <v>0.27550000000000002</v>
      </c>
      <c r="I13" s="9">
        <v>0.29139999999999999</v>
      </c>
      <c r="J13" s="9">
        <v>0.30530000000000002</v>
      </c>
      <c r="K13" s="9" t="s">
        <v>46</v>
      </c>
      <c r="L13" s="9" t="s">
        <v>47</v>
      </c>
      <c r="M13" s="9"/>
      <c r="N13" s="14" t="s">
        <v>201</v>
      </c>
      <c r="X13" s="9"/>
      <c r="Y13" s="9"/>
      <c r="Z13" s="9"/>
      <c r="AA13" s="5"/>
      <c r="AB13" s="5"/>
      <c r="AC13" s="5"/>
      <c r="AD13" s="12"/>
      <c r="AE13" s="12"/>
      <c r="AF13" s="12"/>
    </row>
    <row r="14" spans="1:33" ht="18.75">
      <c r="A14" s="9">
        <v>7</v>
      </c>
      <c r="B14" s="9">
        <v>1.4800000000000001E-2</v>
      </c>
      <c r="C14" s="9">
        <v>1.92</v>
      </c>
      <c r="D14" s="9"/>
      <c r="E14" s="9">
        <v>0.22459999999999999</v>
      </c>
      <c r="F14" s="9">
        <v>0.24179999999999999</v>
      </c>
      <c r="G14" s="9">
        <v>0.2641</v>
      </c>
      <c r="H14" s="9">
        <v>0.27789999999999998</v>
      </c>
      <c r="I14" s="9">
        <v>0.30130000000000001</v>
      </c>
      <c r="J14" s="9">
        <v>0.33379999999999999</v>
      </c>
      <c r="K14" s="9" t="s">
        <v>48</v>
      </c>
      <c r="L14" s="9" t="s">
        <v>49</v>
      </c>
      <c r="M14" s="9"/>
      <c r="N14" s="17" t="s">
        <v>199</v>
      </c>
      <c r="O14" t="s">
        <v>181</v>
      </c>
      <c r="P14">
        <v>1</v>
      </c>
      <c r="Q14">
        <v>6</v>
      </c>
      <c r="R14">
        <f t="shared" ref="R14:R15" si="24">SQRT(P14)</f>
        <v>1</v>
      </c>
      <c r="S14" s="6">
        <f t="shared" ref="S14:S15" si="25">SQRT(Q14)</f>
        <v>2.4494897427831779</v>
      </c>
      <c r="T14" s="6">
        <f>S14/R14</f>
        <v>2.4494897427831779</v>
      </c>
      <c r="U14">
        <f t="shared" ref="U14:Z14" si="26">E24-E20</f>
        <v>4.9100000000000005E-2</v>
      </c>
      <c r="V14">
        <f t="shared" si="26"/>
        <v>4.7299999999999981E-2</v>
      </c>
      <c r="W14">
        <f t="shared" si="26"/>
        <v>4.6200000000000019E-2</v>
      </c>
      <c r="X14" s="9">
        <f t="shared" si="26"/>
        <v>4.6700000000000019E-2</v>
      </c>
      <c r="Y14" s="9">
        <f t="shared" si="26"/>
        <v>5.5900000000000005E-2</v>
      </c>
      <c r="Z14" s="9">
        <f t="shared" si="26"/>
        <v>0.10470000000000002</v>
      </c>
      <c r="AA14" s="8">
        <f>U14/(4*LN(S14/R14))</f>
        <v>1.3701615881833124E-2</v>
      </c>
      <c r="AB14" s="8">
        <f t="shared" ref="AB14:AB15" si="27">V14/(4*LN(S14/R14))</f>
        <v>1.3199316317936994E-2</v>
      </c>
      <c r="AC14" s="8">
        <f t="shared" ref="AC14:AC15" si="28">W14/(4*LN(S14/R14))</f>
        <v>1.2892355473333819E-2</v>
      </c>
      <c r="AD14" s="11">
        <f t="shared" ref="AD14:AD15" si="29">X14/(4*LN(S14/R14))</f>
        <v>1.303188312997163E-2</v>
      </c>
      <c r="AE14" s="11">
        <f t="shared" ref="AE14:AE15" si="30">Y14/(4*LN(S14/R14))</f>
        <v>1.5599192012107365E-2</v>
      </c>
      <c r="AF14" s="11">
        <f t="shared" ref="AF14:AF15" si="31">Z14/(4*LN(S14/R14))</f>
        <v>2.9217091299957802E-2</v>
      </c>
    </row>
    <row r="15" spans="1:33" ht="18.75">
      <c r="A15" s="9">
        <v>8</v>
      </c>
      <c r="B15" s="9">
        <v>1.4999999999999999E-2</v>
      </c>
      <c r="C15" s="9">
        <v>2.9</v>
      </c>
      <c r="D15" s="9"/>
      <c r="E15" s="9">
        <v>0.22500000000000001</v>
      </c>
      <c r="F15" s="9">
        <v>0.247</v>
      </c>
      <c r="G15" s="9">
        <v>0.27229999999999999</v>
      </c>
      <c r="H15" s="9">
        <v>0.2893</v>
      </c>
      <c r="I15" s="9">
        <v>0.33379999999999999</v>
      </c>
      <c r="J15" s="9">
        <v>0.38290000000000002</v>
      </c>
      <c r="K15" s="9" t="s">
        <v>50</v>
      </c>
      <c r="L15" s="9" t="s">
        <v>51</v>
      </c>
      <c r="M15" s="9"/>
      <c r="N15" s="14" t="s">
        <v>200</v>
      </c>
      <c r="O15" t="s">
        <v>181</v>
      </c>
      <c r="P15">
        <v>1.2</v>
      </c>
      <c r="Q15">
        <v>3.5</v>
      </c>
      <c r="R15" s="6">
        <f t="shared" si="24"/>
        <v>1.0954451150103321</v>
      </c>
      <c r="S15" s="6">
        <f t="shared" si="25"/>
        <v>1.8708286933869707</v>
      </c>
      <c r="T15" s="6">
        <f>S15/R15</f>
        <v>1.7078251276599332</v>
      </c>
      <c r="U15">
        <f t="shared" ref="U15:Z15" si="32">E24-E20</f>
        <v>4.9100000000000005E-2</v>
      </c>
      <c r="V15">
        <f t="shared" si="32"/>
        <v>4.7299999999999981E-2</v>
      </c>
      <c r="W15">
        <f t="shared" si="32"/>
        <v>4.6200000000000019E-2</v>
      </c>
      <c r="X15" s="9">
        <f t="shared" si="32"/>
        <v>4.6700000000000019E-2</v>
      </c>
      <c r="Y15" s="9">
        <f t="shared" si="32"/>
        <v>5.5900000000000005E-2</v>
      </c>
      <c r="Z15" s="9">
        <f t="shared" si="32"/>
        <v>0.10470000000000002</v>
      </c>
      <c r="AA15" s="8">
        <f>U15/(4*LN(S15/R15))</f>
        <v>2.2934463980591888E-2</v>
      </c>
      <c r="AB15" s="8">
        <f t="shared" si="27"/>
        <v>2.2093689333645535E-2</v>
      </c>
      <c r="AC15" s="8">
        <f t="shared" si="28"/>
        <v>2.1579882604956122E-2</v>
      </c>
      <c r="AD15" s="11">
        <f t="shared" si="29"/>
        <v>2.1813431117996773E-2</v>
      </c>
      <c r="AE15" s="11">
        <f t="shared" si="30"/>
        <v>2.6110723757944737E-2</v>
      </c>
      <c r="AF15" s="11">
        <f t="shared" si="31"/>
        <v>4.8905058630712234E-2</v>
      </c>
    </row>
    <row r="16" spans="1:33">
      <c r="A16">
        <v>9</v>
      </c>
      <c r="B16">
        <v>2.1299999999999999E-2</v>
      </c>
      <c r="C16">
        <v>1.23</v>
      </c>
      <c r="E16">
        <v>0.2122</v>
      </c>
      <c r="F16">
        <v>0.24079999999999999</v>
      </c>
      <c r="G16">
        <v>0.26300000000000001</v>
      </c>
      <c r="H16" s="9">
        <v>0.2762</v>
      </c>
      <c r="I16" s="9">
        <v>0.29530000000000001</v>
      </c>
      <c r="J16" s="9">
        <v>0.30869999999999997</v>
      </c>
      <c r="K16" s="9" t="s">
        <v>52</v>
      </c>
      <c r="L16" s="9" t="s">
        <v>53</v>
      </c>
      <c r="M16" s="9"/>
    </row>
    <row r="17" spans="1:13">
      <c r="A17" s="9">
        <v>10</v>
      </c>
      <c r="B17" s="9">
        <v>2.1299999999999999E-2</v>
      </c>
      <c r="C17" s="9">
        <v>1.92</v>
      </c>
      <c r="D17" s="9"/>
      <c r="E17" s="9" t="s">
        <v>54</v>
      </c>
      <c r="F17" s="9" t="s">
        <v>55</v>
      </c>
      <c r="G17" s="9" t="s">
        <v>56</v>
      </c>
      <c r="H17" s="9" t="s">
        <v>57</v>
      </c>
      <c r="I17" s="9" t="s">
        <v>58</v>
      </c>
      <c r="J17" s="9" t="s">
        <v>59</v>
      </c>
      <c r="K17" s="9" t="s">
        <v>60</v>
      </c>
      <c r="L17" s="9" t="s">
        <v>61</v>
      </c>
      <c r="M17" s="9"/>
    </row>
    <row r="18" spans="1:13">
      <c r="A18" s="9">
        <v>11</v>
      </c>
      <c r="B18" s="9">
        <v>2.1299999999999999E-2</v>
      </c>
      <c r="C18" s="9">
        <v>2.94</v>
      </c>
      <c r="D18" s="9"/>
      <c r="E18" s="9" t="s">
        <v>62</v>
      </c>
      <c r="F18" s="9" t="s">
        <v>63</v>
      </c>
      <c r="G18" s="9" t="s">
        <v>64</v>
      </c>
      <c r="H18" s="9" t="s">
        <v>65</v>
      </c>
      <c r="I18" s="9" t="s">
        <v>66</v>
      </c>
      <c r="J18" s="9" t="s">
        <v>67</v>
      </c>
      <c r="K18" s="9" t="s">
        <v>68</v>
      </c>
      <c r="L18" s="9" t="s">
        <v>69</v>
      </c>
      <c r="M18" s="9"/>
    </row>
    <row r="19" spans="1:13">
      <c r="A19">
        <v>12</v>
      </c>
      <c r="B19">
        <v>2.1600000000000001E-2</v>
      </c>
      <c r="C19">
        <v>4.07</v>
      </c>
      <c r="E19">
        <v>0.22889999999999999</v>
      </c>
      <c r="F19">
        <v>0.253</v>
      </c>
      <c r="G19">
        <v>0.2828</v>
      </c>
      <c r="H19" s="9">
        <v>0.30309999999999998</v>
      </c>
      <c r="I19" s="9">
        <v>0.35149999999999998</v>
      </c>
      <c r="J19" s="9">
        <v>0.42099999999999999</v>
      </c>
      <c r="K19" s="9" t="s">
        <v>70</v>
      </c>
      <c r="L19" s="9" t="s">
        <v>71</v>
      </c>
      <c r="M19" s="9"/>
    </row>
    <row r="20" spans="1:13">
      <c r="A20">
        <v>13</v>
      </c>
      <c r="B20">
        <v>2.9499999999999998E-2</v>
      </c>
      <c r="C20">
        <v>1.1000000000000001</v>
      </c>
      <c r="E20">
        <v>0.17660000000000001</v>
      </c>
      <c r="F20">
        <v>0.20200000000000001</v>
      </c>
      <c r="G20">
        <v>0.22989999999999999</v>
      </c>
      <c r="H20" s="9">
        <v>0.25969999999999999</v>
      </c>
      <c r="I20" s="9">
        <v>0.29089999999999999</v>
      </c>
      <c r="J20" s="9">
        <v>0.30030000000000001</v>
      </c>
      <c r="K20" s="9" t="s">
        <v>72</v>
      </c>
      <c r="L20" s="9" t="s">
        <v>73</v>
      </c>
      <c r="M20" s="9"/>
    </row>
    <row r="21" spans="1:13">
      <c r="A21" s="9">
        <v>14</v>
      </c>
      <c r="B21" s="9">
        <v>3.1600000000000003E-2</v>
      </c>
      <c r="C21" s="9">
        <v>1.34</v>
      </c>
      <c r="D21" s="9"/>
      <c r="E21" s="9">
        <v>0.18659999999999999</v>
      </c>
      <c r="F21" s="9">
        <v>0.21709999999999999</v>
      </c>
      <c r="G21" s="9">
        <v>0.24360000000000001</v>
      </c>
      <c r="H21" s="9">
        <v>0.26400000000000001</v>
      </c>
      <c r="I21" s="9">
        <v>0.2893</v>
      </c>
      <c r="J21" s="9">
        <v>0.31309999999999999</v>
      </c>
      <c r="K21" s="9" t="s">
        <v>74</v>
      </c>
      <c r="L21" s="9" t="s">
        <v>75</v>
      </c>
      <c r="M21" s="9"/>
    </row>
    <row r="22" spans="1:13">
      <c r="A22" s="9">
        <v>15</v>
      </c>
      <c r="B22" s="9">
        <v>3.1800000000000002E-2</v>
      </c>
      <c r="C22" s="9">
        <v>1.92</v>
      </c>
      <c r="D22" s="9"/>
      <c r="E22" s="9">
        <v>0.20780000000000001</v>
      </c>
      <c r="F22" s="9">
        <v>0.23549999999999999</v>
      </c>
      <c r="G22" s="9">
        <v>0.25769999999999998</v>
      </c>
      <c r="H22" s="9">
        <v>0.27589999999999998</v>
      </c>
      <c r="I22" s="9">
        <v>0.30499999999999999</v>
      </c>
      <c r="J22" s="9">
        <v>0.33189999999999997</v>
      </c>
      <c r="K22" s="9" t="s">
        <v>76</v>
      </c>
      <c r="L22" s="9" t="s">
        <v>77</v>
      </c>
      <c r="M22" s="9"/>
    </row>
    <row r="23" spans="1:13">
      <c r="A23" s="9">
        <v>16</v>
      </c>
      <c r="B23" s="9">
        <v>3.1899999999999998E-2</v>
      </c>
      <c r="C23" s="9">
        <v>2.95</v>
      </c>
      <c r="D23" s="9"/>
      <c r="E23" s="9">
        <v>0.22289999999999999</v>
      </c>
      <c r="F23" s="9">
        <v>0.24410000000000001</v>
      </c>
      <c r="G23" s="9">
        <v>0.26779999999999998</v>
      </c>
      <c r="H23" s="9">
        <v>0.28820000000000001</v>
      </c>
      <c r="I23" s="9">
        <v>0.32300000000000001</v>
      </c>
      <c r="J23" s="9">
        <v>0.35870000000000002</v>
      </c>
      <c r="K23" s="9" t="s">
        <v>78</v>
      </c>
      <c r="L23" s="9" t="s">
        <v>79</v>
      </c>
      <c r="M23" s="9"/>
    </row>
    <row r="24" spans="1:13">
      <c r="A24">
        <v>17</v>
      </c>
      <c r="B24">
        <v>3.2300000000000002E-2</v>
      </c>
      <c r="C24">
        <v>4.47</v>
      </c>
      <c r="E24">
        <v>0.22570000000000001</v>
      </c>
      <c r="F24">
        <v>0.24929999999999999</v>
      </c>
      <c r="G24">
        <v>0.27610000000000001</v>
      </c>
      <c r="H24" s="9">
        <v>0.30640000000000001</v>
      </c>
      <c r="I24" s="9">
        <v>0.3468</v>
      </c>
      <c r="J24" s="9">
        <v>0.40500000000000003</v>
      </c>
      <c r="K24" s="9" t="s">
        <v>80</v>
      </c>
      <c r="L24" s="9" t="s">
        <v>81</v>
      </c>
      <c r="M24" s="9"/>
    </row>
    <row r="25" spans="1:13">
      <c r="A25" s="9">
        <v>18</v>
      </c>
      <c r="B25" s="9">
        <v>4.4699999999999997E-2</v>
      </c>
      <c r="C25" s="9">
        <v>1.93</v>
      </c>
      <c r="D25" s="9"/>
      <c r="E25" s="9" t="s">
        <v>82</v>
      </c>
      <c r="F25" s="9" t="s">
        <v>83</v>
      </c>
      <c r="G25" s="9" t="s">
        <v>84</v>
      </c>
      <c r="H25" s="9" t="s">
        <v>85</v>
      </c>
      <c r="I25" s="9" t="s">
        <v>86</v>
      </c>
      <c r="J25" s="9" t="s">
        <v>87</v>
      </c>
      <c r="K25" s="9" t="s">
        <v>88</v>
      </c>
      <c r="L25" s="9" t="s">
        <v>89</v>
      </c>
      <c r="M25" s="9"/>
    </row>
    <row r="26" spans="1:13">
      <c r="A26" s="9">
        <v>19</v>
      </c>
      <c r="B26" s="9">
        <v>5.33E-2</v>
      </c>
      <c r="C26" s="9">
        <v>2.95</v>
      </c>
      <c r="D26" s="9"/>
      <c r="E26" s="9">
        <v>0.19439999999999999</v>
      </c>
      <c r="F26" s="9">
        <v>0.22450000000000001</v>
      </c>
      <c r="G26" s="9">
        <v>0.24859999999999999</v>
      </c>
      <c r="H26" s="9">
        <v>0.27350000000000002</v>
      </c>
      <c r="I26" s="9">
        <v>0.30880000000000002</v>
      </c>
      <c r="J26" s="9">
        <v>0.34339999999999998</v>
      </c>
      <c r="K26" s="9" t="s">
        <v>90</v>
      </c>
      <c r="L26" s="9" t="s">
        <v>91</v>
      </c>
      <c r="M26" s="9"/>
    </row>
    <row r="27" spans="1:13">
      <c r="A27" s="9">
        <v>20</v>
      </c>
      <c r="B27" s="9">
        <v>5.3600000000000002E-2</v>
      </c>
      <c r="C27" s="9">
        <v>4.57</v>
      </c>
      <c r="D27" s="9"/>
      <c r="E27" s="9">
        <v>0.2167</v>
      </c>
      <c r="F27" s="9">
        <v>0.24149999999999999</v>
      </c>
      <c r="G27" s="9">
        <v>0.27</v>
      </c>
      <c r="H27" s="9">
        <v>0.29470000000000002</v>
      </c>
      <c r="I27" s="9">
        <v>0.33700000000000002</v>
      </c>
      <c r="J27" s="9">
        <v>0.39589999999999997</v>
      </c>
      <c r="K27" s="9" t="s">
        <v>92</v>
      </c>
      <c r="L27" s="9" t="s">
        <v>93</v>
      </c>
      <c r="M27" s="9"/>
    </row>
    <row r="28" spans="1:13">
      <c r="A28" s="9">
        <v>21</v>
      </c>
      <c r="B28" s="9">
        <v>5.5E-2</v>
      </c>
      <c r="C28" s="9">
        <v>7.36</v>
      </c>
      <c r="D28" s="9"/>
      <c r="E28" s="9">
        <v>0.2311</v>
      </c>
      <c r="F28" s="9">
        <v>0.25790000000000002</v>
      </c>
      <c r="G28" s="9">
        <v>0.2908</v>
      </c>
      <c r="H28" s="9">
        <v>0.31780000000000003</v>
      </c>
      <c r="I28" s="9">
        <v>0.35880000000000001</v>
      </c>
      <c r="J28" s="9">
        <v>0.43070000000000003</v>
      </c>
      <c r="K28" s="9" t="s">
        <v>94</v>
      </c>
      <c r="L28" s="9" t="s">
        <v>95</v>
      </c>
      <c r="M28" s="9"/>
    </row>
    <row r="29" spans="1:13">
      <c r="A29" s="9">
        <v>22</v>
      </c>
      <c r="B29" s="9">
        <v>9.2100000000000001E-2</v>
      </c>
      <c r="C29" s="9">
        <v>4.62</v>
      </c>
      <c r="D29" s="9"/>
      <c r="E29" s="9">
        <v>0.17380000000000001</v>
      </c>
      <c r="F29" s="9">
        <v>0.19900000000000001</v>
      </c>
      <c r="G29" s="9">
        <v>0.2319</v>
      </c>
      <c r="H29" s="9">
        <v>0.25779999999999997</v>
      </c>
      <c r="I29" s="9">
        <v>0.2969</v>
      </c>
      <c r="J29" s="9">
        <v>0.34370000000000001</v>
      </c>
      <c r="K29" s="9" t="s">
        <v>96</v>
      </c>
      <c r="L29" s="9" t="s">
        <v>97</v>
      </c>
      <c r="M29" s="9"/>
    </row>
    <row r="30" spans="1:13">
      <c r="A30" s="9">
        <v>23</v>
      </c>
      <c r="B30" s="9">
        <v>9.3200000000000005E-2</v>
      </c>
      <c r="C30" s="9">
        <v>7.57</v>
      </c>
      <c r="D30" s="9"/>
      <c r="E30" s="9">
        <v>0.20910000000000001</v>
      </c>
      <c r="F30" s="9">
        <v>0.24479999999999999</v>
      </c>
      <c r="G30" s="9">
        <v>0.27139999999999997</v>
      </c>
      <c r="H30" s="9">
        <v>0.2989</v>
      </c>
      <c r="I30" s="9">
        <v>0.34410000000000002</v>
      </c>
      <c r="J30" s="9">
        <v>0.40720000000000001</v>
      </c>
      <c r="K30" s="9" t="s">
        <v>98</v>
      </c>
      <c r="L30" s="9" t="s">
        <v>99</v>
      </c>
      <c r="M30" s="9"/>
    </row>
    <row r="35" spans="1:32">
      <c r="F35" s="3" t="s">
        <v>197</v>
      </c>
      <c r="G35" s="4"/>
      <c r="H35" s="4"/>
    </row>
    <row r="36" spans="1:32" ht="19.5">
      <c r="E36" s="14" t="s">
        <v>202</v>
      </c>
    </row>
    <row r="37" spans="1:32" ht="19.5">
      <c r="A37" t="s">
        <v>0</v>
      </c>
      <c r="B37" t="s">
        <v>182</v>
      </c>
      <c r="C37" t="s">
        <v>183</v>
      </c>
      <c r="E37" t="s">
        <v>1</v>
      </c>
      <c r="F37" t="s">
        <v>2</v>
      </c>
      <c r="G37" t="s">
        <v>3</v>
      </c>
      <c r="H37" s="9" t="s">
        <v>4</v>
      </c>
      <c r="I37" s="9" t="s">
        <v>5</v>
      </c>
      <c r="J37" s="9" t="s">
        <v>6</v>
      </c>
      <c r="K37" s="9" t="s">
        <v>7</v>
      </c>
      <c r="L37" s="9" t="s">
        <v>8</v>
      </c>
      <c r="M37" s="9"/>
    </row>
    <row r="38" spans="1:32" ht="20.25">
      <c r="A38" t="s">
        <v>9</v>
      </c>
      <c r="B38" t="s">
        <v>10</v>
      </c>
      <c r="C38" t="s">
        <v>11</v>
      </c>
      <c r="D38" t="s">
        <v>12</v>
      </c>
      <c r="E38" t="s">
        <v>13</v>
      </c>
      <c r="F38" t="s">
        <v>13</v>
      </c>
      <c r="G38" t="s">
        <v>14</v>
      </c>
      <c r="H38" s="9" t="s">
        <v>15</v>
      </c>
      <c r="I38" s="9" t="s">
        <v>16</v>
      </c>
      <c r="J38" s="9" t="s">
        <v>13</v>
      </c>
      <c r="K38" s="9" t="s">
        <v>16</v>
      </c>
      <c r="L38" s="9" t="s">
        <v>107</v>
      </c>
      <c r="M38" s="9"/>
      <c r="N38" s="15" t="s">
        <v>204</v>
      </c>
    </row>
    <row r="39" spans="1:32" ht="19.5">
      <c r="A39" s="9">
        <v>1</v>
      </c>
      <c r="B39" s="9">
        <v>5.1999999999999998E-3</v>
      </c>
      <c r="C39" s="9">
        <v>1.1100000000000001</v>
      </c>
      <c r="D39" s="9"/>
      <c r="E39" s="9" t="s">
        <v>108</v>
      </c>
      <c r="F39" s="9" t="s">
        <v>109</v>
      </c>
      <c r="G39" s="9" t="s">
        <v>110</v>
      </c>
      <c r="H39" s="9" t="s">
        <v>111</v>
      </c>
      <c r="I39" s="9" t="s">
        <v>112</v>
      </c>
      <c r="J39" s="9" t="s">
        <v>113</v>
      </c>
      <c r="K39" s="9" t="s">
        <v>114</v>
      </c>
      <c r="L39" s="9" t="s">
        <v>115</v>
      </c>
      <c r="M39" s="9"/>
      <c r="O39" t="s">
        <v>184</v>
      </c>
      <c r="P39" t="s">
        <v>185</v>
      </c>
      <c r="Q39" t="s">
        <v>186</v>
      </c>
      <c r="R39" t="s">
        <v>187</v>
      </c>
      <c r="S39" t="s">
        <v>188</v>
      </c>
      <c r="T39" t="s">
        <v>189</v>
      </c>
      <c r="U39" t="s">
        <v>101</v>
      </c>
      <c r="V39" t="s">
        <v>102</v>
      </c>
      <c r="W39" t="s">
        <v>103</v>
      </c>
      <c r="X39" s="9" t="s">
        <v>104</v>
      </c>
      <c r="Y39" s="9" t="s">
        <v>105</v>
      </c>
      <c r="Z39" s="9" t="s">
        <v>106</v>
      </c>
      <c r="AA39" t="s">
        <v>190</v>
      </c>
      <c r="AB39" t="s">
        <v>191</v>
      </c>
      <c r="AC39" t="s">
        <v>192</v>
      </c>
      <c r="AD39" s="9" t="s">
        <v>193</v>
      </c>
      <c r="AE39" s="9" t="s">
        <v>194</v>
      </c>
      <c r="AF39" s="9" t="s">
        <v>195</v>
      </c>
    </row>
    <row r="40" spans="1:32">
      <c r="A40" s="9">
        <v>2</v>
      </c>
      <c r="B40" s="9">
        <v>7.0000000000000001E-3</v>
      </c>
      <c r="C40" s="9">
        <v>1.1399999999999999</v>
      </c>
      <c r="D40" s="9"/>
      <c r="E40" s="9" t="s">
        <v>26</v>
      </c>
      <c r="F40" s="9" t="s">
        <v>116</v>
      </c>
      <c r="G40" s="9" t="s">
        <v>117</v>
      </c>
      <c r="H40" s="9" t="s">
        <v>118</v>
      </c>
      <c r="I40" s="9" t="s">
        <v>119</v>
      </c>
      <c r="J40" s="9" t="s">
        <v>120</v>
      </c>
      <c r="K40" s="9" t="s">
        <v>121</v>
      </c>
      <c r="L40" s="9" t="s">
        <v>122</v>
      </c>
      <c r="M40" s="9"/>
      <c r="O40" t="s">
        <v>100</v>
      </c>
      <c r="P40">
        <v>1.23</v>
      </c>
      <c r="Q40">
        <v>4.07</v>
      </c>
      <c r="R40" s="6">
        <f t="shared" ref="R40:S41" si="33">SQRT(P40)</f>
        <v>1.1090536506409416</v>
      </c>
      <c r="S40" s="6">
        <f t="shared" si="33"/>
        <v>2.0174241001832014</v>
      </c>
      <c r="T40" s="6">
        <f>S40/R40</f>
        <v>1.8190500513814607</v>
      </c>
      <c r="U40">
        <f t="shared" ref="U40:Z40" si="34">E50-E47</f>
        <v>2.6200000000000001E-2</v>
      </c>
      <c r="V40">
        <f t="shared" si="34"/>
        <v>3.1800000000000023E-2</v>
      </c>
      <c r="W40">
        <f t="shared" si="34"/>
        <v>3.6799999999999999E-2</v>
      </c>
      <c r="X40" s="9">
        <f t="shared" si="34"/>
        <v>3.7100000000000022E-2</v>
      </c>
      <c r="Y40" s="9">
        <f t="shared" si="34"/>
        <v>6.0599999999999987E-2</v>
      </c>
      <c r="Z40" s="9">
        <f t="shared" si="34"/>
        <v>9.4200000000000006E-2</v>
      </c>
      <c r="AA40" s="8">
        <f t="shared" ref="AA40:AA41" si="35">U40/(4*LN(S40/R40))</f>
        <v>1.0947421348048028E-2</v>
      </c>
      <c r="AB40" s="8">
        <f t="shared" ref="AB40:AB41" si="36">V40/(4*LN(S40/R40))</f>
        <v>1.3287328201065937E-2</v>
      </c>
      <c r="AC40" s="8">
        <f t="shared" ref="AC40:AC41" si="37">W40/(4*LN(S40/R40))</f>
        <v>1.5376530748403337E-2</v>
      </c>
      <c r="AD40" s="11">
        <f t="shared" ref="AD40:AD41" si="38">X40/(4*LN(S40/R40))</f>
        <v>1.5501882901243592E-2</v>
      </c>
      <c r="AE40" s="11">
        <f t="shared" ref="AE40:AE41" si="39">Y40/(4*LN(S40/R40))</f>
        <v>2.5321134873729403E-2</v>
      </c>
      <c r="AF40" s="11">
        <f t="shared" ref="AF40:AF41" si="40">Z40/(4*LN(S40/R40))</f>
        <v>3.9360575991836809E-2</v>
      </c>
    </row>
    <row r="41" spans="1:32">
      <c r="A41" s="9">
        <v>3</v>
      </c>
      <c r="B41" s="9">
        <v>7.0000000000000001E-3</v>
      </c>
      <c r="C41" s="9">
        <v>1.48</v>
      </c>
      <c r="D41" s="9"/>
      <c r="E41" s="9" t="s">
        <v>123</v>
      </c>
      <c r="F41" s="9" t="s">
        <v>124</v>
      </c>
      <c r="G41" s="9" t="s">
        <v>125</v>
      </c>
      <c r="H41" s="9" t="s">
        <v>126</v>
      </c>
      <c r="I41" s="9" t="s">
        <v>127</v>
      </c>
      <c r="J41" s="9">
        <v>0.28510000000000002</v>
      </c>
      <c r="K41" s="9" t="s">
        <v>128</v>
      </c>
      <c r="L41" s="9" t="s">
        <v>129</v>
      </c>
      <c r="M41" s="9"/>
      <c r="O41" t="s">
        <v>181</v>
      </c>
      <c r="P41">
        <v>1.1000000000000001</v>
      </c>
      <c r="Q41">
        <v>4.47</v>
      </c>
      <c r="R41" s="6">
        <f t="shared" si="33"/>
        <v>1.0488088481701516</v>
      </c>
      <c r="S41" s="6">
        <f t="shared" si="33"/>
        <v>2.1142374511865976</v>
      </c>
      <c r="T41" s="6">
        <f t="shared" ref="T41" si="41">S41/R41</f>
        <v>2.0158463144883747</v>
      </c>
      <c r="U41">
        <f t="shared" ref="U41:Z41" si="42">E55-E51</f>
        <v>6.5600000000000019E-2</v>
      </c>
      <c r="V41">
        <f t="shared" si="42"/>
        <v>6.2299999999999994E-2</v>
      </c>
      <c r="W41">
        <f t="shared" si="42"/>
        <v>6.4299999999999996E-2</v>
      </c>
      <c r="X41" s="9">
        <f t="shared" si="42"/>
        <v>6.9199999999999984E-2</v>
      </c>
      <c r="Y41" s="9">
        <f t="shared" si="42"/>
        <v>8.9200000000000002E-2</v>
      </c>
      <c r="Z41" s="9">
        <f t="shared" si="42"/>
        <v>0.13929999999999998</v>
      </c>
      <c r="AA41" s="8">
        <f t="shared" si="35"/>
        <v>2.339384445586733E-2</v>
      </c>
      <c r="AB41" s="8">
        <f t="shared" si="36"/>
        <v>2.2217019963422777E-2</v>
      </c>
      <c r="AC41" s="8">
        <f t="shared" si="37"/>
        <v>2.2930246928540683E-2</v>
      </c>
      <c r="AD41" s="11">
        <f t="shared" si="38"/>
        <v>2.467765299307955E-2</v>
      </c>
      <c r="AE41" s="11">
        <f t="shared" si="39"/>
        <v>3.1809922644258616E-2</v>
      </c>
      <c r="AF41" s="11">
        <f t="shared" si="40"/>
        <v>4.9676258120462162E-2</v>
      </c>
    </row>
    <row r="42" spans="1:32">
      <c r="A42" s="9">
        <v>4</v>
      </c>
      <c r="B42" s="9">
        <v>9.9000000000000008E-3</v>
      </c>
      <c r="C42" s="9">
        <v>1.22</v>
      </c>
      <c r="D42" s="9"/>
      <c r="E42" s="9">
        <v>0.22539999999999999</v>
      </c>
      <c r="F42" s="9">
        <v>0.24479999999999999</v>
      </c>
      <c r="G42" s="9">
        <v>0.26140000000000002</v>
      </c>
      <c r="H42" s="9">
        <v>0.27189999999999998</v>
      </c>
      <c r="I42" s="9">
        <v>0.28139999999999998</v>
      </c>
      <c r="J42" s="9">
        <v>0.28360000000000002</v>
      </c>
      <c r="K42" s="9" t="s">
        <v>130</v>
      </c>
      <c r="L42" s="9" t="s">
        <v>131</v>
      </c>
      <c r="M42" s="9"/>
      <c r="X42" s="9"/>
      <c r="Y42" s="9"/>
      <c r="Z42" s="9"/>
      <c r="AA42" s="5"/>
      <c r="AB42" s="5"/>
      <c r="AC42" s="5"/>
      <c r="AD42" s="12"/>
      <c r="AE42" s="12"/>
      <c r="AF42" s="11"/>
    </row>
    <row r="43" spans="1:32" ht="18.75">
      <c r="A43" s="9">
        <v>5</v>
      </c>
      <c r="B43" s="9">
        <v>9.9000000000000008E-3</v>
      </c>
      <c r="C43" s="9">
        <v>1.76</v>
      </c>
      <c r="D43" s="9"/>
      <c r="E43" s="9">
        <v>0.2276</v>
      </c>
      <c r="F43" s="9">
        <v>0.24979999999999999</v>
      </c>
      <c r="G43" s="9">
        <v>0.2666</v>
      </c>
      <c r="H43" s="9">
        <v>0.2752</v>
      </c>
      <c r="I43" s="9">
        <v>0.29870000000000002</v>
      </c>
      <c r="J43" s="9">
        <v>0.30559999999999998</v>
      </c>
      <c r="K43" s="9" t="s">
        <v>132</v>
      </c>
      <c r="L43" s="9" t="s">
        <v>133</v>
      </c>
      <c r="M43" s="9"/>
      <c r="N43" s="14" t="s">
        <v>198</v>
      </c>
      <c r="X43" s="9"/>
      <c r="Y43" s="9"/>
      <c r="Z43" s="9"/>
      <c r="AA43" s="5"/>
      <c r="AB43" s="5"/>
      <c r="AC43" s="5"/>
      <c r="AD43" s="12"/>
      <c r="AE43" s="12"/>
      <c r="AF43" s="12"/>
    </row>
    <row r="44" spans="1:32" ht="18.75">
      <c r="A44" s="9">
        <v>6</v>
      </c>
      <c r="B44" s="9">
        <v>1.4800000000000001E-2</v>
      </c>
      <c r="C44" s="9">
        <v>1.22</v>
      </c>
      <c r="D44" s="9"/>
      <c r="E44" s="9">
        <v>0.22159999999999999</v>
      </c>
      <c r="F44" s="9">
        <v>0.24310000000000001</v>
      </c>
      <c r="G44" s="9">
        <v>0.26040000000000002</v>
      </c>
      <c r="H44" s="9">
        <v>0.27660000000000001</v>
      </c>
      <c r="I44" s="9">
        <v>0.28689999999999999</v>
      </c>
      <c r="J44" s="9">
        <v>0.28699999999999998</v>
      </c>
      <c r="K44" s="9" t="s">
        <v>134</v>
      </c>
      <c r="L44" s="9" t="s">
        <v>135</v>
      </c>
      <c r="M44" s="9"/>
      <c r="N44" s="17" t="s">
        <v>199</v>
      </c>
      <c r="O44" s="1" t="s">
        <v>180</v>
      </c>
      <c r="P44" s="1">
        <v>1</v>
      </c>
      <c r="Q44" s="1">
        <v>5</v>
      </c>
      <c r="R44" s="1">
        <v>1</v>
      </c>
      <c r="S44" s="7">
        <v>2.2360679769999998</v>
      </c>
      <c r="T44" s="7">
        <v>2.2360679769999998</v>
      </c>
      <c r="U44">
        <f t="shared" ref="U44:Z44" si="43">E50-E47</f>
        <v>2.6200000000000001E-2</v>
      </c>
      <c r="V44">
        <f t="shared" si="43"/>
        <v>3.1800000000000023E-2</v>
      </c>
      <c r="W44">
        <f t="shared" si="43"/>
        <v>3.6799999999999999E-2</v>
      </c>
      <c r="X44" s="9">
        <f t="shared" si="43"/>
        <v>3.7100000000000022E-2</v>
      </c>
      <c r="Y44" s="9">
        <f t="shared" si="43"/>
        <v>6.0599999999999987E-2</v>
      </c>
      <c r="Z44" s="9">
        <f t="shared" si="43"/>
        <v>9.4200000000000006E-2</v>
      </c>
      <c r="AA44" s="8">
        <f>U44/(4*LN(S44/R44))</f>
        <v>8.1394876449916789E-3</v>
      </c>
      <c r="AB44" s="8">
        <f t="shared" ref="AB44:AB45" si="44">V44/(4*LN(S44/R44))</f>
        <v>9.8792254622418162E-3</v>
      </c>
      <c r="AC44" s="8">
        <f t="shared" ref="AC44:AC45" si="45">W44/(4*LN(S44/R44))</f>
        <v>1.1432562799072281E-2</v>
      </c>
      <c r="AD44" s="11">
        <f t="shared" ref="AD44:AD45" si="46">X44/(4*LN(S44/R44))</f>
        <v>1.1525763039282117E-2</v>
      </c>
      <c r="AE44" s="11">
        <f t="shared" ref="AE44:AE45" si="47">Y44/(4*LN(S44/R44))</f>
        <v>1.8826448522385329E-2</v>
      </c>
      <c r="AF44" s="11">
        <f t="shared" ref="AF44:AF45" si="48">Z44/(4*LN(S44/R44))</f>
        <v>2.9264875425886114E-2</v>
      </c>
    </row>
    <row r="45" spans="1:32" ht="18.75">
      <c r="A45" s="9">
        <v>7</v>
      </c>
      <c r="B45" s="9">
        <v>1.4800000000000001E-2</v>
      </c>
      <c r="C45" s="9">
        <v>1.92</v>
      </c>
      <c r="D45" s="9"/>
      <c r="E45" s="9">
        <v>0.22600000000000001</v>
      </c>
      <c r="F45" s="9">
        <v>0.24979999999999999</v>
      </c>
      <c r="G45" s="9">
        <v>0.26529999999999998</v>
      </c>
      <c r="H45" s="9">
        <v>0.2823</v>
      </c>
      <c r="I45" s="9">
        <v>0.2989</v>
      </c>
      <c r="J45" s="9">
        <v>0.31709999999999999</v>
      </c>
      <c r="K45" s="9" t="s">
        <v>136</v>
      </c>
      <c r="L45" s="9" t="s">
        <v>137</v>
      </c>
      <c r="M45" s="9"/>
      <c r="N45" s="14" t="s">
        <v>200</v>
      </c>
      <c r="O45" s="1" t="s">
        <v>180</v>
      </c>
      <c r="P45" s="1">
        <v>1.5</v>
      </c>
      <c r="Q45" s="1">
        <v>3.5</v>
      </c>
      <c r="R45" s="7">
        <v>1.224744871</v>
      </c>
      <c r="S45" s="7">
        <v>1.870828693</v>
      </c>
      <c r="T45" s="7">
        <v>1.5275252319999999</v>
      </c>
      <c r="U45">
        <f t="shared" ref="U45:Z45" si="49">E50-E47</f>
        <v>2.6200000000000001E-2</v>
      </c>
      <c r="V45">
        <f t="shared" si="49"/>
        <v>3.1800000000000023E-2</v>
      </c>
      <c r="W45">
        <f t="shared" si="49"/>
        <v>3.6799999999999999E-2</v>
      </c>
      <c r="X45" s="9">
        <f t="shared" si="49"/>
        <v>3.7100000000000022E-2</v>
      </c>
      <c r="Y45" s="9">
        <f t="shared" si="49"/>
        <v>6.0599999999999987E-2</v>
      </c>
      <c r="Z45" s="9">
        <f t="shared" si="49"/>
        <v>9.4200000000000006E-2</v>
      </c>
      <c r="AA45" s="8">
        <f>U45/(4*LN(S45/R45))</f>
        <v>1.5460914760864402E-2</v>
      </c>
      <c r="AB45" s="8">
        <f t="shared" si="44"/>
        <v>1.8765537763186575E-2</v>
      </c>
      <c r="AC45" s="8">
        <f t="shared" si="45"/>
        <v>2.1716094015259924E-2</v>
      </c>
      <c r="AD45" s="11">
        <f t="shared" si="46"/>
        <v>2.1893127390384338E-2</v>
      </c>
      <c r="AE45" s="11">
        <f t="shared" si="47"/>
        <v>3.5760741775129105E-2</v>
      </c>
      <c r="AF45" s="11">
        <f t="shared" si="48"/>
        <v>5.558847978906209E-2</v>
      </c>
    </row>
    <row r="46" spans="1:32">
      <c r="A46" s="9">
        <v>8</v>
      </c>
      <c r="B46" s="9">
        <v>1.4999999999999999E-2</v>
      </c>
      <c r="C46" s="9">
        <v>2.9</v>
      </c>
      <c r="D46" s="9"/>
      <c r="E46" s="9">
        <v>0.2346</v>
      </c>
      <c r="F46" s="9">
        <v>0.2555</v>
      </c>
      <c r="G46" s="9">
        <v>0.28410000000000002</v>
      </c>
      <c r="H46" s="9">
        <v>0.29759999999999998</v>
      </c>
      <c r="I46" s="9">
        <v>0.32329999999999998</v>
      </c>
      <c r="J46" s="9">
        <v>0.35720000000000002</v>
      </c>
      <c r="K46" s="9" t="s">
        <v>138</v>
      </c>
      <c r="L46" s="9" t="s">
        <v>139</v>
      </c>
      <c r="M46" s="9"/>
      <c r="O46" s="1"/>
      <c r="P46" s="1"/>
      <c r="Q46" s="1"/>
      <c r="R46" s="7"/>
      <c r="S46" s="7"/>
      <c r="T46" s="7"/>
      <c r="X46" s="9"/>
      <c r="Y46" s="9"/>
      <c r="Z46" s="9"/>
      <c r="AA46" s="8"/>
      <c r="AB46" s="8"/>
      <c r="AC46" s="8"/>
      <c r="AD46" s="11"/>
      <c r="AE46" s="11"/>
      <c r="AF46" s="11"/>
    </row>
    <row r="47" spans="1:32" ht="18.75">
      <c r="A47">
        <v>9</v>
      </c>
      <c r="B47">
        <v>2.1299999999999999E-2</v>
      </c>
      <c r="C47">
        <v>1.23</v>
      </c>
      <c r="E47">
        <v>0.20710000000000001</v>
      </c>
      <c r="F47">
        <v>0.2326</v>
      </c>
      <c r="G47">
        <v>0.254</v>
      </c>
      <c r="H47" s="9">
        <v>0.26860000000000001</v>
      </c>
      <c r="I47" s="9">
        <v>0.28370000000000001</v>
      </c>
      <c r="J47" s="9">
        <v>0.2888</v>
      </c>
      <c r="K47" s="9" t="s">
        <v>140</v>
      </c>
      <c r="L47" s="9" t="s">
        <v>141</v>
      </c>
      <c r="M47" s="9"/>
      <c r="N47" s="14" t="s">
        <v>201</v>
      </c>
      <c r="O47" s="1"/>
      <c r="P47" s="1"/>
      <c r="Q47" s="1"/>
      <c r="R47" s="1"/>
      <c r="S47" s="7"/>
      <c r="T47" s="7"/>
      <c r="U47" s="1"/>
      <c r="V47" s="1"/>
      <c r="W47" s="1"/>
      <c r="X47" s="9"/>
      <c r="Y47" s="9"/>
      <c r="Z47" s="9"/>
      <c r="AA47" s="5"/>
      <c r="AB47" s="5"/>
      <c r="AC47" s="5"/>
      <c r="AD47" s="12"/>
      <c r="AE47" s="12"/>
      <c r="AF47" s="12"/>
    </row>
    <row r="48" spans="1:32" ht="18.75">
      <c r="A48" s="9">
        <v>10</v>
      </c>
      <c r="B48" s="9">
        <v>2.1299999999999999E-2</v>
      </c>
      <c r="C48" s="9">
        <v>1.92</v>
      </c>
      <c r="D48" s="9"/>
      <c r="E48" s="9" t="s">
        <v>142</v>
      </c>
      <c r="F48" s="9" t="s">
        <v>143</v>
      </c>
      <c r="G48" s="9" t="s">
        <v>144</v>
      </c>
      <c r="H48" s="9" t="s">
        <v>145</v>
      </c>
      <c r="I48" s="9" t="s">
        <v>146</v>
      </c>
      <c r="J48" s="9" t="s">
        <v>147</v>
      </c>
      <c r="K48" s="9" t="s">
        <v>148</v>
      </c>
      <c r="L48" s="9" t="s">
        <v>149</v>
      </c>
      <c r="M48" s="9"/>
      <c r="N48" s="17" t="s">
        <v>199</v>
      </c>
      <c r="O48" s="1" t="s">
        <v>181</v>
      </c>
      <c r="P48" s="1">
        <v>1</v>
      </c>
      <c r="Q48" s="1">
        <v>6</v>
      </c>
      <c r="R48" s="1">
        <v>1</v>
      </c>
      <c r="S48" s="7">
        <v>2.449489743</v>
      </c>
      <c r="T48" s="7">
        <v>2.449489743</v>
      </c>
      <c r="U48">
        <f t="shared" ref="U48:Z48" si="50">E55-E51</f>
        <v>6.5600000000000019E-2</v>
      </c>
      <c r="V48">
        <f t="shared" si="50"/>
        <v>6.2299999999999994E-2</v>
      </c>
      <c r="W48">
        <f t="shared" si="50"/>
        <v>6.4299999999999996E-2</v>
      </c>
      <c r="X48" s="9">
        <f t="shared" si="50"/>
        <v>6.9199999999999984E-2</v>
      </c>
      <c r="Y48" s="9">
        <f t="shared" si="50"/>
        <v>8.9200000000000002E-2</v>
      </c>
      <c r="Z48" s="9">
        <f t="shared" si="50"/>
        <v>0.13929999999999998</v>
      </c>
      <c r="AA48" s="8">
        <f>U48/(4*LN(S48/R48))</f>
        <v>1.8306028549072192E-2</v>
      </c>
      <c r="AB48" s="8">
        <f t="shared" ref="AB48:AB49" si="51">V48/(4*LN(S48/R48))</f>
        <v>1.7385146015353615E-2</v>
      </c>
      <c r="AC48" s="8">
        <f t="shared" ref="AC48:AC49" si="52">W48/(4*LN(S48/R48))</f>
        <v>1.794325664184972E-2</v>
      </c>
      <c r="AD48" s="11">
        <f t="shared" ref="AD48:AD49" si="53">X48/(4*LN(S48/R48))</f>
        <v>1.9310627676765169E-2</v>
      </c>
      <c r="AE48" s="11">
        <f t="shared" ref="AE48:AE49" si="54">Y48/(4*LN(S48/R48))</f>
        <v>2.4891733941726207E-2</v>
      </c>
      <c r="AF48" s="11">
        <f t="shared" ref="AF48:AF49" si="55">Z48/(4*LN(S48/R48))</f>
        <v>3.8872405135453585E-2</v>
      </c>
    </row>
    <row r="49" spans="1:32" ht="18.75">
      <c r="A49" s="9">
        <v>11</v>
      </c>
      <c r="B49" s="9">
        <v>2.1299999999999999E-2</v>
      </c>
      <c r="C49" s="9">
        <v>2.94</v>
      </c>
      <c r="D49" s="9"/>
      <c r="E49" s="9" t="s">
        <v>150</v>
      </c>
      <c r="F49" s="9" t="s">
        <v>151</v>
      </c>
      <c r="G49" s="9" t="s">
        <v>152</v>
      </c>
      <c r="H49" s="9" t="s">
        <v>153</v>
      </c>
      <c r="I49" s="9" t="s">
        <v>154</v>
      </c>
      <c r="J49" s="9" t="s">
        <v>155</v>
      </c>
      <c r="K49" s="9" t="s">
        <v>156</v>
      </c>
      <c r="L49" s="9" t="s">
        <v>157</v>
      </c>
      <c r="M49" s="9"/>
      <c r="N49" s="14" t="s">
        <v>200</v>
      </c>
      <c r="O49" s="1" t="s">
        <v>181</v>
      </c>
      <c r="P49" s="1">
        <v>1.2</v>
      </c>
      <c r="Q49" s="1">
        <v>3.5</v>
      </c>
      <c r="R49" s="7">
        <v>1.095445115</v>
      </c>
      <c r="S49" s="7">
        <v>1.870828693</v>
      </c>
      <c r="T49" s="7">
        <v>1.7078251280000001</v>
      </c>
      <c r="U49">
        <f t="shared" ref="U49:Z49" si="56">E55-E51</f>
        <v>6.5600000000000019E-2</v>
      </c>
      <c r="V49">
        <f t="shared" si="56"/>
        <v>6.2299999999999994E-2</v>
      </c>
      <c r="W49">
        <f t="shared" si="56"/>
        <v>6.4299999999999996E-2</v>
      </c>
      <c r="X49" s="9">
        <f t="shared" si="56"/>
        <v>6.9199999999999984E-2</v>
      </c>
      <c r="Y49" s="9">
        <f t="shared" si="56"/>
        <v>8.9200000000000002E-2</v>
      </c>
      <c r="Z49" s="9">
        <f t="shared" si="56"/>
        <v>0.13929999999999998</v>
      </c>
      <c r="AA49" s="8">
        <f>U49/(4*LN(S49/R49))</f>
        <v>3.0641564922235305E-2</v>
      </c>
      <c r="AB49" s="8">
        <f t="shared" si="51"/>
        <v>2.9100144735598455E-2</v>
      </c>
      <c r="AC49" s="8">
        <f t="shared" si="52"/>
        <v>3.003433878810563E-2</v>
      </c>
      <c r="AD49" s="11">
        <f t="shared" si="53"/>
        <v>3.2323114216748203E-2</v>
      </c>
      <c r="AE49" s="11">
        <f t="shared" si="54"/>
        <v>4.1665054741819946E-2</v>
      </c>
      <c r="AF49" s="11">
        <f t="shared" si="55"/>
        <v>6.5066615757124635E-2</v>
      </c>
    </row>
    <row r="50" spans="1:32">
      <c r="A50">
        <v>12</v>
      </c>
      <c r="B50">
        <v>2.1600000000000001E-2</v>
      </c>
      <c r="C50">
        <v>4.07</v>
      </c>
      <c r="E50">
        <v>0.23330000000000001</v>
      </c>
      <c r="F50">
        <v>0.26440000000000002</v>
      </c>
      <c r="G50">
        <v>0.2908</v>
      </c>
      <c r="H50" s="9">
        <v>0.30570000000000003</v>
      </c>
      <c r="I50" s="9">
        <v>0.34429999999999999</v>
      </c>
      <c r="J50" s="9">
        <v>0.38300000000000001</v>
      </c>
      <c r="K50" s="9" t="s">
        <v>158</v>
      </c>
      <c r="L50" s="9" t="s">
        <v>159</v>
      </c>
      <c r="M50" s="9"/>
    </row>
    <row r="51" spans="1:32">
      <c r="A51">
        <v>13</v>
      </c>
      <c r="B51">
        <v>2.9499999999999998E-2</v>
      </c>
      <c r="C51">
        <v>1.1000000000000001</v>
      </c>
      <c r="E51">
        <v>0.16689999999999999</v>
      </c>
      <c r="F51">
        <v>0.1933</v>
      </c>
      <c r="G51">
        <v>0.22009999999999999</v>
      </c>
      <c r="H51" s="9">
        <v>0.24</v>
      </c>
      <c r="I51" s="9">
        <v>0.26140000000000002</v>
      </c>
      <c r="J51" s="9">
        <v>0.26400000000000001</v>
      </c>
      <c r="K51" s="9" t="s">
        <v>160</v>
      </c>
      <c r="L51" s="9" t="s">
        <v>161</v>
      </c>
      <c r="M51" s="9"/>
    </row>
    <row r="52" spans="1:32">
      <c r="A52" s="9">
        <v>14</v>
      </c>
      <c r="B52" s="9">
        <v>3.1600000000000003E-2</v>
      </c>
      <c r="C52" s="9">
        <v>1.34</v>
      </c>
      <c r="D52" s="9"/>
      <c r="E52" s="9">
        <v>0.1835</v>
      </c>
      <c r="F52" s="9">
        <v>0.20860000000000001</v>
      </c>
      <c r="G52" s="9">
        <v>0.23019999999999999</v>
      </c>
      <c r="H52" s="9">
        <v>0.25359999999999999</v>
      </c>
      <c r="I52" s="9">
        <v>0.26929999999999998</v>
      </c>
      <c r="J52" s="9">
        <v>0.27939999999999998</v>
      </c>
      <c r="K52" s="9" t="s">
        <v>162</v>
      </c>
      <c r="L52" s="9" t="s">
        <v>163</v>
      </c>
      <c r="M52" s="9"/>
    </row>
    <row r="53" spans="1:32">
      <c r="A53" s="9">
        <v>15</v>
      </c>
      <c r="B53" s="9">
        <v>3.1800000000000002E-2</v>
      </c>
      <c r="C53" s="9">
        <v>1.92</v>
      </c>
      <c r="D53" s="9"/>
      <c r="E53" s="9">
        <v>0.20669999999999999</v>
      </c>
      <c r="F53" s="9">
        <v>0.2316</v>
      </c>
      <c r="G53" s="9">
        <v>0.25480000000000003</v>
      </c>
      <c r="H53" s="9">
        <v>0.27279999999999999</v>
      </c>
      <c r="I53" s="9">
        <v>0.29759999999999998</v>
      </c>
      <c r="J53" s="9">
        <v>0.30809999999999998</v>
      </c>
      <c r="K53" s="9" t="s">
        <v>164</v>
      </c>
      <c r="L53" s="9" t="s">
        <v>165</v>
      </c>
      <c r="M53" s="9"/>
    </row>
    <row r="54" spans="1:32">
      <c r="A54" s="9">
        <v>16</v>
      </c>
      <c r="B54" s="9">
        <v>3.1899999999999998E-2</v>
      </c>
      <c r="C54" s="9">
        <v>2.95</v>
      </c>
      <c r="D54" s="9"/>
      <c r="E54" s="9">
        <v>0.22189999999999999</v>
      </c>
      <c r="F54" s="9">
        <v>0.2482</v>
      </c>
      <c r="G54" s="9">
        <v>0.26519999999999999</v>
      </c>
      <c r="H54" s="9">
        <v>0.29070000000000001</v>
      </c>
      <c r="I54" s="9">
        <v>0.32540000000000002</v>
      </c>
      <c r="J54" s="9">
        <v>0.35410000000000003</v>
      </c>
      <c r="K54" s="9">
        <v>0.3473</v>
      </c>
      <c r="L54" s="9">
        <v>0.29709999999999998</v>
      </c>
      <c r="M54" s="9"/>
    </row>
    <row r="55" spans="1:32">
      <c r="A55">
        <v>17</v>
      </c>
      <c r="B55">
        <v>3.2300000000000002E-2</v>
      </c>
      <c r="C55">
        <v>4.47</v>
      </c>
      <c r="E55">
        <v>0.23250000000000001</v>
      </c>
      <c r="F55">
        <v>0.25559999999999999</v>
      </c>
      <c r="G55">
        <v>0.28439999999999999</v>
      </c>
      <c r="H55" s="9">
        <v>0.30919999999999997</v>
      </c>
      <c r="I55" s="9">
        <v>0.35060000000000002</v>
      </c>
      <c r="J55" s="9">
        <v>0.40329999999999999</v>
      </c>
      <c r="K55" s="9" t="s">
        <v>166</v>
      </c>
      <c r="L55" s="9" t="s">
        <v>167</v>
      </c>
      <c r="M55" s="9"/>
    </row>
    <row r="56" spans="1:32">
      <c r="A56" s="9">
        <v>18</v>
      </c>
      <c r="B56" s="9">
        <v>4.4699999999999997E-2</v>
      </c>
      <c r="C56" s="9">
        <v>1.93</v>
      </c>
      <c r="D56" s="9"/>
      <c r="E56" s="9">
        <v>0.17460000000000001</v>
      </c>
      <c r="F56" s="9">
        <v>0.19939999999999999</v>
      </c>
      <c r="G56" s="9">
        <v>0.22320000000000001</v>
      </c>
      <c r="H56" s="9">
        <v>0.24110000000000001</v>
      </c>
      <c r="I56" s="9">
        <v>0.26919999999999999</v>
      </c>
      <c r="J56" s="9">
        <v>0.28499999999999998</v>
      </c>
      <c r="K56" s="9" t="s">
        <v>168</v>
      </c>
      <c r="L56" s="9" t="s">
        <v>169</v>
      </c>
      <c r="M56" s="9"/>
    </row>
    <row r="57" spans="1:32">
      <c r="A57" s="9">
        <v>19</v>
      </c>
      <c r="B57" s="9">
        <v>5.33E-2</v>
      </c>
      <c r="C57" s="9">
        <v>2.95</v>
      </c>
      <c r="D57" s="9"/>
      <c r="E57" s="9">
        <v>0.1915</v>
      </c>
      <c r="F57" s="9">
        <v>0.21929999999999999</v>
      </c>
      <c r="G57" s="9">
        <v>0.2452</v>
      </c>
      <c r="H57" s="9">
        <v>0.27150000000000002</v>
      </c>
      <c r="I57" s="9">
        <v>0.30399999999999999</v>
      </c>
      <c r="J57" s="9">
        <v>0.32679999999999998</v>
      </c>
      <c r="K57" s="9" t="s">
        <v>170</v>
      </c>
      <c r="L57" s="9" t="s">
        <v>171</v>
      </c>
      <c r="M57" s="9"/>
    </row>
    <row r="58" spans="1:32">
      <c r="A58" s="9">
        <v>20</v>
      </c>
      <c r="B58" s="9">
        <v>5.3600000000000002E-2</v>
      </c>
      <c r="C58" s="9">
        <v>4.57</v>
      </c>
      <c r="D58" s="9"/>
      <c r="E58" s="9">
        <v>0.21629999999999999</v>
      </c>
      <c r="F58" s="9">
        <v>0.24560000000000001</v>
      </c>
      <c r="G58" s="9">
        <v>0.27650000000000002</v>
      </c>
      <c r="H58" s="9">
        <v>0.30070000000000002</v>
      </c>
      <c r="I58" s="9">
        <v>0.33889999999999998</v>
      </c>
      <c r="J58" s="9">
        <v>0.37030000000000002</v>
      </c>
      <c r="K58" s="9" t="s">
        <v>172</v>
      </c>
      <c r="L58" s="9" t="s">
        <v>173</v>
      </c>
      <c r="M58" s="9"/>
    </row>
    <row r="59" spans="1:32">
      <c r="A59" s="9">
        <v>21</v>
      </c>
      <c r="B59" s="9">
        <v>5.5E-2</v>
      </c>
      <c r="C59" s="9">
        <v>7.36</v>
      </c>
      <c r="D59" s="9"/>
      <c r="E59" s="9">
        <v>0.23699999999999999</v>
      </c>
      <c r="F59" s="9">
        <v>0.26860000000000001</v>
      </c>
      <c r="G59" s="9">
        <v>0.2994</v>
      </c>
      <c r="H59" s="9">
        <v>0.3246</v>
      </c>
      <c r="I59" s="9">
        <v>0.37440000000000001</v>
      </c>
      <c r="J59" s="9">
        <v>0.42349999999999999</v>
      </c>
      <c r="K59" s="9" t="s">
        <v>174</v>
      </c>
      <c r="L59" s="9" t="s">
        <v>175</v>
      </c>
      <c r="M59" s="9"/>
    </row>
    <row r="60" spans="1:32">
      <c r="A60" s="9">
        <v>22</v>
      </c>
      <c r="B60" s="9">
        <v>9.2100000000000001E-2</v>
      </c>
      <c r="C60" s="9">
        <v>4.62</v>
      </c>
      <c r="D60" s="9"/>
      <c r="E60" s="9">
        <v>0.17299999999999999</v>
      </c>
      <c r="F60" s="9">
        <v>0.19670000000000001</v>
      </c>
      <c r="G60" s="9">
        <v>0.23139999999999999</v>
      </c>
      <c r="H60" s="9">
        <v>0.26229999999999998</v>
      </c>
      <c r="I60" s="9">
        <v>0.28670000000000001</v>
      </c>
      <c r="J60" s="9">
        <v>0.32179999999999997</v>
      </c>
      <c r="K60" s="9" t="s">
        <v>176</v>
      </c>
      <c r="L60" s="9" t="s">
        <v>177</v>
      </c>
      <c r="M60" s="9"/>
    </row>
    <row r="61" spans="1:32">
      <c r="A61" s="9">
        <v>23</v>
      </c>
      <c r="B61" s="9">
        <v>9.3200000000000005E-2</v>
      </c>
      <c r="C61" s="9">
        <v>7.57</v>
      </c>
      <c r="D61" s="9"/>
      <c r="E61" s="9">
        <v>0.21659999999999999</v>
      </c>
      <c r="F61" s="9">
        <v>0.2482</v>
      </c>
      <c r="G61" s="9">
        <v>0.28139999999999998</v>
      </c>
      <c r="H61" s="9">
        <v>0.30499999999999999</v>
      </c>
      <c r="I61" s="9">
        <v>0.35310000000000002</v>
      </c>
      <c r="J61" s="9">
        <v>0.39760000000000001</v>
      </c>
      <c r="K61" s="9" t="s">
        <v>178</v>
      </c>
      <c r="L61" s="9" t="s">
        <v>179</v>
      </c>
      <c r="M61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SUNY Stony Brook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 Rogers</dc:creator>
  <cp:lastModifiedBy>Ted  Rogers</cp:lastModifiedBy>
  <dcterms:created xsi:type="dcterms:W3CDTF">2013-07-09T20:30:47Z</dcterms:created>
  <dcterms:modified xsi:type="dcterms:W3CDTF">2014-01-27T18:25:11Z</dcterms:modified>
</cp:coreProperties>
</file>